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40" yWindow="285" windowWidth="11670" windowHeight="8715"/>
  </bookViews>
  <sheets>
    <sheet name="Tabellen" sheetId="1" r:id="rId1"/>
    <sheet name="Grafieken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5" i="1" l="1"/>
  <c r="K358" i="1" s="1"/>
  <c r="K356" i="1"/>
  <c r="K357" i="1"/>
  <c r="B358" i="1"/>
  <c r="C358" i="1"/>
  <c r="D358" i="1"/>
  <c r="E358" i="1"/>
  <c r="F358" i="1"/>
  <c r="G358" i="1"/>
  <c r="H358" i="1"/>
  <c r="I358" i="1"/>
  <c r="J358" i="1"/>
  <c r="H363" i="1"/>
  <c r="H366" i="1" s="1"/>
  <c r="K364" i="1"/>
  <c r="K365" i="1"/>
  <c r="B366" i="1"/>
  <c r="C366" i="1"/>
  <c r="D366" i="1"/>
  <c r="E366" i="1"/>
  <c r="F366" i="1"/>
  <c r="G366" i="1"/>
  <c r="I366" i="1"/>
  <c r="J366" i="1"/>
  <c r="K363" i="1" l="1"/>
  <c r="K366" i="1" s="1"/>
  <c r="J350" i="1" l="1"/>
  <c r="I350" i="1"/>
  <c r="H350" i="1"/>
  <c r="G350" i="1"/>
  <c r="F350" i="1"/>
  <c r="E350" i="1"/>
  <c r="D350" i="1"/>
  <c r="C350" i="1"/>
  <c r="B350" i="1"/>
  <c r="K349" i="1"/>
  <c r="K348" i="1"/>
  <c r="K347" i="1"/>
  <c r="J342" i="1"/>
  <c r="I342" i="1"/>
  <c r="H342" i="1"/>
  <c r="G342" i="1"/>
  <c r="F342" i="1"/>
  <c r="E342" i="1"/>
  <c r="D342" i="1"/>
  <c r="C342" i="1"/>
  <c r="B342" i="1"/>
  <c r="K341" i="1"/>
  <c r="K340" i="1"/>
  <c r="K339" i="1"/>
  <c r="J334" i="1"/>
  <c r="I334" i="1"/>
  <c r="H334" i="1"/>
  <c r="G334" i="1"/>
  <c r="F334" i="1"/>
  <c r="E334" i="1"/>
  <c r="D334" i="1"/>
  <c r="C334" i="1"/>
  <c r="B334" i="1"/>
  <c r="K333" i="1"/>
  <c r="K332" i="1"/>
  <c r="K331" i="1"/>
  <c r="J326" i="1"/>
  <c r="I326" i="1"/>
  <c r="H326" i="1"/>
  <c r="G326" i="1"/>
  <c r="F326" i="1"/>
  <c r="E326" i="1"/>
  <c r="D326" i="1"/>
  <c r="C326" i="1"/>
  <c r="B326" i="1"/>
  <c r="K325" i="1"/>
  <c r="K324" i="1"/>
  <c r="K323" i="1"/>
  <c r="K275" i="1"/>
  <c r="K261" i="1"/>
  <c r="K260" i="1"/>
  <c r="K259" i="1"/>
  <c r="K253" i="1"/>
  <c r="K252" i="1"/>
  <c r="K251" i="1"/>
  <c r="K245" i="1"/>
  <c r="K244" i="1"/>
  <c r="K243" i="1"/>
  <c r="K237" i="1"/>
  <c r="K236" i="1"/>
  <c r="K235" i="1"/>
  <c r="K229" i="1"/>
  <c r="K228" i="1"/>
  <c r="K227" i="1"/>
  <c r="K221" i="1"/>
  <c r="K220" i="1"/>
  <c r="K219" i="1"/>
  <c r="K211" i="1"/>
  <c r="H293" i="1"/>
  <c r="H291" i="1"/>
  <c r="H292" i="1"/>
  <c r="G293" i="1"/>
  <c r="G291" i="1"/>
  <c r="G292" i="1"/>
  <c r="K292" i="1" s="1"/>
  <c r="BC67" i="1"/>
  <c r="BC31" i="1"/>
  <c r="BC68" i="1"/>
  <c r="BA78" i="1"/>
  <c r="BD52" i="1"/>
  <c r="BD13" i="1"/>
  <c r="BB70" i="1"/>
  <c r="BA19" i="1"/>
  <c r="BB12" i="1"/>
  <c r="BA30" i="1"/>
  <c r="BB17" i="1"/>
  <c r="BC48" i="1"/>
  <c r="BD19" i="1"/>
  <c r="BC50" i="1"/>
  <c r="BC42" i="1"/>
  <c r="BB67" i="1"/>
  <c r="BD14" i="1"/>
  <c r="BA54" i="1"/>
  <c r="BC60" i="1"/>
  <c r="BD17" i="1"/>
  <c r="BC33" i="1"/>
  <c r="BA35" i="1"/>
  <c r="BA15" i="1"/>
  <c r="BC34" i="1"/>
  <c r="BB55" i="1"/>
  <c r="BB18" i="1"/>
  <c r="BC37" i="1"/>
  <c r="BD73" i="1"/>
  <c r="BC15" i="1"/>
  <c r="BD70" i="1"/>
  <c r="BD68" i="1"/>
  <c r="BC32" i="1"/>
  <c r="BB33" i="1"/>
  <c r="BA70" i="1"/>
  <c r="BD36" i="1"/>
  <c r="BD15" i="1"/>
  <c r="BD42" i="1"/>
  <c r="BB48" i="1"/>
  <c r="BC51" i="1"/>
  <c r="BC70" i="1"/>
  <c r="BB78" i="1"/>
  <c r="BB52" i="1"/>
  <c r="BA14" i="1"/>
  <c r="BA69" i="1"/>
  <c r="BB34" i="1"/>
  <c r="BA50" i="1"/>
  <c r="BA42" i="1"/>
  <c r="BD30" i="1"/>
  <c r="BA68" i="1"/>
  <c r="BD34" i="1"/>
  <c r="BB35" i="1"/>
  <c r="BA66" i="1"/>
  <c r="BD33" i="1"/>
  <c r="BB30" i="1"/>
  <c r="BA48" i="1"/>
  <c r="BD53" i="1"/>
  <c r="BB71" i="1"/>
  <c r="BA36" i="1"/>
  <c r="BB13" i="1"/>
  <c r="BB69" i="1"/>
  <c r="BA73" i="1"/>
  <c r="BB32" i="1"/>
  <c r="BC13" i="1"/>
  <c r="BC36" i="1"/>
  <c r="BA71" i="1"/>
  <c r="BA13" i="1"/>
  <c r="BA33" i="1"/>
  <c r="BB49" i="1"/>
  <c r="BD12" i="1"/>
  <c r="BD78" i="1"/>
  <c r="BB14" i="1"/>
  <c r="BC52" i="1"/>
  <c r="BA12" i="1"/>
  <c r="BC78" i="1"/>
  <c r="BC14" i="1"/>
  <c r="BA52" i="1"/>
  <c r="BD60" i="1"/>
  <c r="BA49" i="1"/>
  <c r="BC17" i="1"/>
  <c r="BA34" i="1"/>
  <c r="BA31" i="1"/>
  <c r="BD48" i="1"/>
  <c r="BC49" i="1"/>
  <c r="BB66" i="1"/>
  <c r="BD72" i="1"/>
  <c r="BB15" i="1"/>
  <c r="BC16" i="1"/>
  <c r="BB68" i="1"/>
  <c r="BC53" i="1"/>
  <c r="BC73" i="1"/>
  <c r="BD18" i="1"/>
  <c r="BB19" i="1"/>
  <c r="BB53" i="1"/>
  <c r="BC54" i="1"/>
  <c r="BD32" i="1"/>
  <c r="BB37" i="1"/>
  <c r="BD49" i="1"/>
  <c r="BD69" i="1"/>
  <c r="BB54" i="1"/>
  <c r="BD51" i="1"/>
  <c r="BB60" i="1"/>
  <c r="BC18" i="1"/>
  <c r="BA60" i="1"/>
  <c r="BB31" i="1"/>
  <c r="BB36" i="1"/>
  <c r="BB51" i="1"/>
  <c r="BC19" i="1"/>
  <c r="BA17" i="1"/>
  <c r="BB73" i="1"/>
  <c r="BA51" i="1"/>
  <c r="BD67" i="1"/>
  <c r="BD37" i="1"/>
  <c r="BA32" i="1"/>
  <c r="BA72" i="1"/>
  <c r="BA18" i="1"/>
  <c r="BB42" i="1"/>
  <c r="BC35" i="1"/>
  <c r="BA16" i="1"/>
  <c r="BD66" i="1"/>
  <c r="BC66" i="1"/>
  <c r="BA37" i="1"/>
  <c r="BA67" i="1"/>
  <c r="BC69" i="1"/>
  <c r="BC72" i="1"/>
  <c r="BD50" i="1"/>
  <c r="BA53" i="1"/>
  <c r="BD35" i="1"/>
  <c r="BD16" i="1"/>
  <c r="BB16" i="1"/>
  <c r="BC30" i="1"/>
  <c r="BB50" i="1"/>
  <c r="BD55" i="1"/>
  <c r="BD71" i="1"/>
  <c r="BB72" i="1"/>
  <c r="BA55" i="1"/>
  <c r="BC55" i="1"/>
  <c r="BC12" i="1"/>
  <c r="BD54" i="1"/>
  <c r="BD31" i="1"/>
  <c r="BC71" i="1"/>
  <c r="K293" i="1" l="1"/>
  <c r="K342" i="1"/>
  <c r="K350" i="1"/>
  <c r="K222" i="1"/>
  <c r="BA38" i="1"/>
  <c r="BA39" i="1"/>
  <c r="BA40" i="1"/>
  <c r="BA41" i="1"/>
  <c r="BC40" i="1"/>
  <c r="BC39" i="1"/>
  <c r="BB38" i="1"/>
  <c r="BB39" i="1"/>
  <c r="BB40" i="1"/>
  <c r="BB41" i="1"/>
  <c r="BC38" i="1"/>
  <c r="BC41" i="1"/>
  <c r="BD38" i="1"/>
  <c r="BD39" i="1"/>
  <c r="BD40" i="1"/>
  <c r="BD41" i="1"/>
  <c r="BA74" i="1"/>
  <c r="BA75" i="1"/>
  <c r="BA76" i="1"/>
  <c r="BA77" i="1"/>
  <c r="BC75" i="1"/>
  <c r="BC74" i="1"/>
  <c r="BB74" i="1"/>
  <c r="BB75" i="1"/>
  <c r="BB76" i="1"/>
  <c r="BB77" i="1"/>
  <c r="BC76" i="1"/>
  <c r="BC77" i="1"/>
  <c r="BD74" i="1"/>
  <c r="BD75" i="1"/>
  <c r="BD76" i="1"/>
  <c r="BD77" i="1"/>
  <c r="BA56" i="1"/>
  <c r="BA57" i="1"/>
  <c r="BA58" i="1"/>
  <c r="BA59" i="1"/>
  <c r="BB56" i="1"/>
  <c r="BC59" i="1"/>
  <c r="BC56" i="1"/>
  <c r="BB57" i="1"/>
  <c r="BB58" i="1"/>
  <c r="BB59" i="1"/>
  <c r="BC57" i="1"/>
  <c r="BC58" i="1"/>
  <c r="BD56" i="1"/>
  <c r="BD57" i="1"/>
  <c r="BD58" i="1"/>
  <c r="BD59" i="1"/>
  <c r="BB20" i="1"/>
  <c r="BC20" i="1"/>
  <c r="BC22" i="1"/>
  <c r="BD20" i="1"/>
  <c r="BD21" i="1"/>
  <c r="BD22" i="1"/>
  <c r="BB21" i="1"/>
  <c r="BC21" i="1"/>
  <c r="BB22" i="1"/>
  <c r="BA20" i="1"/>
  <c r="BA21" i="1"/>
  <c r="BA22" i="1"/>
  <c r="BA23" i="1"/>
  <c r="BB23" i="1"/>
  <c r="BC23" i="1"/>
  <c r="BD23" i="1"/>
  <c r="K334" i="1"/>
  <c r="K326" i="1"/>
  <c r="K230" i="1"/>
  <c r="K238" i="1"/>
  <c r="K262" i="1"/>
  <c r="K246" i="1"/>
  <c r="K291" i="1"/>
  <c r="K294" i="1" s="1"/>
  <c r="K254" i="1"/>
  <c r="H283" i="1"/>
  <c r="H285" i="1"/>
  <c r="H284" i="1"/>
  <c r="G285" i="1"/>
  <c r="G284" i="1"/>
  <c r="K284" i="1" s="1"/>
  <c r="G283" i="1"/>
  <c r="BB79" i="1" l="1"/>
  <c r="BB43" i="1"/>
  <c r="BB86" i="1" s="1"/>
  <c r="BC43" i="1"/>
  <c r="BC86" i="1" s="1"/>
  <c r="BC61" i="1"/>
  <c r="BC87" i="1" s="1"/>
  <c r="BA43" i="1"/>
  <c r="BD43" i="1"/>
  <c r="BD86" i="1" s="1"/>
  <c r="BA79" i="1"/>
  <c r="BC79" i="1"/>
  <c r="BD79" i="1"/>
  <c r="BA61" i="1"/>
  <c r="BA87" i="1" s="1"/>
  <c r="BD61" i="1"/>
  <c r="BD87" i="1" s="1"/>
  <c r="BB61" i="1"/>
  <c r="BB87" i="1" s="1"/>
  <c r="BA25" i="1"/>
  <c r="BA85" i="1" s="1"/>
  <c r="BC25" i="1"/>
  <c r="BC85" i="1" s="1"/>
  <c r="BB25" i="1"/>
  <c r="BB85" i="1" s="1"/>
  <c r="BD25" i="1"/>
  <c r="BD85" i="1" s="1"/>
  <c r="K283" i="1"/>
  <c r="K285" i="1"/>
  <c r="K286" i="1" s="1"/>
  <c r="G268" i="1"/>
  <c r="K268" i="1" s="1"/>
  <c r="G267" i="1"/>
  <c r="G269" i="1"/>
  <c r="H269" i="1"/>
  <c r="H267" i="1"/>
  <c r="BC88" i="1" l="1"/>
  <c r="BB88" i="1"/>
  <c r="BD88" i="1"/>
  <c r="K269" i="1"/>
  <c r="K267" i="1"/>
  <c r="H277" i="1"/>
  <c r="K277" i="1" s="1"/>
  <c r="H276" i="1"/>
  <c r="K276" i="1" s="1"/>
  <c r="K278" i="1" s="1"/>
  <c r="J318" i="1"/>
  <c r="I318" i="1"/>
  <c r="H318" i="1"/>
  <c r="G318" i="1"/>
  <c r="F318" i="1"/>
  <c r="E318" i="1"/>
  <c r="D318" i="1"/>
  <c r="C318" i="1"/>
  <c r="B318" i="1"/>
  <c r="K317" i="1"/>
  <c r="K316" i="1"/>
  <c r="K315" i="1"/>
  <c r="J310" i="1"/>
  <c r="I310" i="1"/>
  <c r="H310" i="1"/>
  <c r="G310" i="1"/>
  <c r="F310" i="1"/>
  <c r="E310" i="1"/>
  <c r="D310" i="1"/>
  <c r="C310" i="1"/>
  <c r="B310" i="1"/>
  <c r="K309" i="1"/>
  <c r="K308" i="1"/>
  <c r="K307" i="1"/>
  <c r="J302" i="1"/>
  <c r="I302" i="1"/>
  <c r="H302" i="1"/>
  <c r="G302" i="1"/>
  <c r="F302" i="1"/>
  <c r="E302" i="1"/>
  <c r="D302" i="1"/>
  <c r="C302" i="1"/>
  <c r="B302" i="1"/>
  <c r="K301" i="1"/>
  <c r="K300" i="1"/>
  <c r="K299" i="1"/>
  <c r="J294" i="1"/>
  <c r="I294" i="1"/>
  <c r="H294" i="1"/>
  <c r="G294" i="1"/>
  <c r="F294" i="1"/>
  <c r="E294" i="1"/>
  <c r="D294" i="1"/>
  <c r="C294" i="1"/>
  <c r="B294" i="1"/>
  <c r="J286" i="1"/>
  <c r="I286" i="1"/>
  <c r="H286" i="1"/>
  <c r="G286" i="1"/>
  <c r="F286" i="1"/>
  <c r="E286" i="1"/>
  <c r="D286" i="1"/>
  <c r="C286" i="1"/>
  <c r="B286" i="1"/>
  <c r="J278" i="1"/>
  <c r="I278" i="1"/>
  <c r="G278" i="1"/>
  <c r="F278" i="1"/>
  <c r="E278" i="1"/>
  <c r="D278" i="1"/>
  <c r="C278" i="1"/>
  <c r="B278" i="1"/>
  <c r="K318" i="1" l="1"/>
  <c r="K310" i="1"/>
  <c r="K302" i="1"/>
  <c r="J270" i="1"/>
  <c r="I270" i="1"/>
  <c r="H270" i="1"/>
  <c r="G270" i="1"/>
  <c r="F270" i="1"/>
  <c r="E270" i="1"/>
  <c r="D270" i="1"/>
  <c r="C270" i="1"/>
  <c r="B270" i="1"/>
  <c r="J262" i="1"/>
  <c r="I262" i="1"/>
  <c r="H262" i="1"/>
  <c r="G262" i="1"/>
  <c r="F262" i="1"/>
  <c r="E262" i="1"/>
  <c r="D262" i="1"/>
  <c r="C262" i="1"/>
  <c r="B262" i="1"/>
  <c r="AW73" i="1"/>
  <c r="AH19" i="1"/>
  <c r="AY32" i="1"/>
  <c r="AX55" i="1"/>
  <c r="AG18" i="1"/>
  <c r="AZ42" i="1"/>
  <c r="AN14" i="1"/>
  <c r="AF14" i="1"/>
  <c r="AY72" i="1"/>
  <c r="AV42" i="1"/>
  <c r="AJ14" i="1"/>
  <c r="AL12" i="1"/>
  <c r="AG12" i="1"/>
  <c r="AV36" i="1"/>
  <c r="AP18" i="1"/>
  <c r="AY73" i="1"/>
  <c r="AP17" i="1"/>
  <c r="AZ18" i="1"/>
  <c r="AU17" i="1"/>
  <c r="AZ33" i="1"/>
  <c r="AO13" i="1"/>
  <c r="AZ34" i="1"/>
  <c r="AO19" i="1"/>
  <c r="AS78" i="1"/>
  <c r="AP14" i="1"/>
  <c r="AV32" i="1"/>
  <c r="AU67" i="1"/>
  <c r="AG16" i="1"/>
  <c r="AL16" i="1"/>
  <c r="AP16" i="1"/>
  <c r="AR14" i="1"/>
  <c r="AS72" i="1"/>
  <c r="AS14" i="1"/>
  <c r="AY54" i="1"/>
  <c r="AN12" i="1"/>
  <c r="AR30" i="1"/>
  <c r="AU34" i="1"/>
  <c r="AT66" i="1"/>
  <c r="AQ31" i="1"/>
  <c r="AU12" i="1"/>
  <c r="AF18" i="1"/>
  <c r="AY30" i="1"/>
  <c r="AQ16" i="1"/>
  <c r="AZ19" i="1"/>
  <c r="AW48" i="1"/>
  <c r="AK12" i="1"/>
  <c r="AG15" i="1"/>
  <c r="AX32" i="1"/>
  <c r="AZ48" i="1"/>
  <c r="AS68" i="1"/>
  <c r="AQ19" i="1"/>
  <c r="AV35" i="1"/>
  <c r="AT68" i="1"/>
  <c r="AZ49" i="1"/>
  <c r="AD17" i="1"/>
  <c r="AS12" i="1"/>
  <c r="AJ16" i="1"/>
  <c r="AQ15" i="1"/>
  <c r="AV73" i="1"/>
  <c r="AL18" i="1"/>
  <c r="AZ72" i="1"/>
  <c r="AH14" i="1"/>
  <c r="AZ13" i="1"/>
  <c r="AQ13" i="1"/>
  <c r="AS31" i="1"/>
  <c r="AL13" i="1"/>
  <c r="AW66" i="1"/>
  <c r="AT55" i="1"/>
  <c r="AT69" i="1"/>
  <c r="AY68" i="1"/>
  <c r="AS15" i="1"/>
  <c r="AZ68" i="1"/>
  <c r="AF19" i="1"/>
  <c r="AE12" i="1"/>
  <c r="AS32" i="1"/>
  <c r="AJ19" i="1"/>
  <c r="AS34" i="1"/>
  <c r="AT15" i="1"/>
  <c r="AY17" i="1"/>
  <c r="AD18" i="1"/>
  <c r="AW72" i="1"/>
  <c r="AZ71" i="1"/>
  <c r="AR19" i="1"/>
  <c r="AY49" i="1"/>
  <c r="AW12" i="1"/>
  <c r="AU48" i="1"/>
  <c r="AT19" i="1"/>
  <c r="AL19" i="1"/>
  <c r="AL17" i="1"/>
  <c r="AR36" i="1"/>
  <c r="AT32" i="1"/>
  <c r="AX71" i="1"/>
  <c r="AV55" i="1"/>
  <c r="AK19" i="1"/>
  <c r="AS73" i="1"/>
  <c r="AY53" i="1"/>
  <c r="AX31" i="1"/>
  <c r="AT31" i="1"/>
  <c r="AY12" i="1"/>
  <c r="AU49" i="1"/>
  <c r="AX15" i="1"/>
  <c r="AR17" i="1"/>
  <c r="AX36" i="1"/>
  <c r="AS42" i="1"/>
  <c r="AW78" i="1"/>
  <c r="AU55" i="1"/>
  <c r="AS35" i="1"/>
  <c r="AW68" i="1"/>
  <c r="AX37" i="1"/>
  <c r="AS13" i="1"/>
  <c r="AW51" i="1"/>
  <c r="AE17" i="1"/>
  <c r="AS37" i="1"/>
  <c r="AS18" i="1"/>
  <c r="AU33" i="1"/>
  <c r="AE18" i="1"/>
  <c r="AY66" i="1"/>
  <c r="AQ35" i="1"/>
  <c r="AZ31" i="1"/>
  <c r="AU66" i="1"/>
  <c r="AW70" i="1"/>
  <c r="AX54" i="1"/>
  <c r="AZ12" i="1"/>
  <c r="AK17" i="1"/>
  <c r="AT17" i="1"/>
  <c r="AF15" i="1"/>
  <c r="AQ32" i="1"/>
  <c r="AN18" i="1"/>
  <c r="AS70" i="1"/>
  <c r="AJ17" i="1"/>
  <c r="AG19" i="1"/>
  <c r="AO12" i="1"/>
  <c r="AG13" i="1"/>
  <c r="AT30" i="1"/>
  <c r="AZ67" i="1"/>
  <c r="AU60" i="1"/>
  <c r="AZ66" i="1"/>
  <c r="AP12" i="1"/>
  <c r="AR32" i="1"/>
  <c r="AX67" i="1"/>
  <c r="AQ33" i="1"/>
  <c r="AH12" i="1"/>
  <c r="AZ54" i="1"/>
  <c r="AV30" i="1"/>
  <c r="AQ14" i="1"/>
  <c r="AQ34" i="1"/>
  <c r="AS53" i="1"/>
  <c r="AT18" i="1"/>
  <c r="AV50" i="1"/>
  <c r="AE14" i="1"/>
  <c r="AY67" i="1"/>
  <c r="AU51" i="1"/>
  <c r="AP19" i="1"/>
  <c r="AT60" i="1"/>
  <c r="AL15" i="1"/>
  <c r="AU54" i="1"/>
  <c r="AT37" i="1"/>
  <c r="AX19" i="1"/>
  <c r="AV31" i="1"/>
  <c r="AF17" i="1"/>
  <c r="AX66" i="1"/>
  <c r="AJ12" i="1"/>
  <c r="AW14" i="1"/>
  <c r="AX72" i="1"/>
  <c r="AZ36" i="1"/>
  <c r="AZ78" i="1"/>
  <c r="AT12" i="1"/>
  <c r="AX17" i="1"/>
  <c r="AW33" i="1"/>
  <c r="AT36" i="1"/>
  <c r="AV52" i="1"/>
  <c r="AR16" i="1"/>
  <c r="AY19" i="1"/>
  <c r="AW17" i="1"/>
  <c r="AT71" i="1"/>
  <c r="AM12" i="1"/>
  <c r="AP15" i="1"/>
  <c r="AI14" i="1"/>
  <c r="AD12" i="1"/>
  <c r="AP13" i="1"/>
  <c r="AV60" i="1"/>
  <c r="AM14" i="1"/>
  <c r="AF12" i="1"/>
  <c r="AZ16" i="1"/>
  <c r="AV16" i="1"/>
  <c r="AR12" i="1"/>
  <c r="AM19" i="1"/>
  <c r="AZ52" i="1"/>
  <c r="AN13" i="1"/>
  <c r="AY34" i="1"/>
  <c r="AZ51" i="1"/>
  <c r="AO14" i="1"/>
  <c r="AY15" i="1"/>
  <c r="AW19" i="1"/>
  <c r="AV70" i="1"/>
  <c r="AV33" i="1"/>
  <c r="AU14" i="1"/>
  <c r="AS66" i="1"/>
  <c r="AW50" i="1"/>
  <c r="AS33" i="1"/>
  <c r="AG14" i="1"/>
  <c r="AR13" i="1"/>
  <c r="AW69" i="1"/>
  <c r="AW71" i="1"/>
  <c r="AX51" i="1"/>
  <c r="AK18" i="1"/>
  <c r="AJ15" i="1"/>
  <c r="AY48" i="1"/>
  <c r="AX13" i="1"/>
  <c r="AZ30" i="1"/>
  <c r="AY55" i="1"/>
  <c r="AV71" i="1"/>
  <c r="AX69" i="1"/>
  <c r="AZ14" i="1"/>
  <c r="AD13" i="1"/>
  <c r="AM17" i="1"/>
  <c r="AS50" i="1"/>
  <c r="AJ18" i="1"/>
  <c r="AZ17" i="1"/>
  <c r="AX60" i="1"/>
  <c r="AT48" i="1"/>
  <c r="AW35" i="1"/>
  <c r="AV13" i="1"/>
  <c r="AU37" i="1"/>
  <c r="AT16" i="1"/>
  <c r="AZ37" i="1"/>
  <c r="AZ32" i="1"/>
  <c r="AM18" i="1"/>
  <c r="AV53" i="1"/>
  <c r="AH15" i="1"/>
  <c r="AD16" i="1"/>
  <c r="AT13" i="1"/>
  <c r="AN16" i="1"/>
  <c r="AU52" i="1"/>
  <c r="AZ35" i="1"/>
  <c r="AX35" i="1"/>
  <c r="AZ73" i="1"/>
  <c r="AT33" i="1"/>
  <c r="AU70" i="1"/>
  <c r="AY60" i="1"/>
  <c r="AD15" i="1"/>
  <c r="AL14" i="1"/>
  <c r="AO17" i="1"/>
  <c r="AU42" i="1"/>
  <c r="AY70" i="1"/>
  <c r="AW52" i="1"/>
  <c r="AV68" i="1"/>
  <c r="AW54" i="1"/>
  <c r="AI16" i="1"/>
  <c r="AN19" i="1"/>
  <c r="AY35" i="1"/>
  <c r="AY31" i="1"/>
  <c r="AW13" i="1"/>
  <c r="AS49" i="1"/>
  <c r="AI17" i="1"/>
  <c r="AT54" i="1"/>
  <c r="AS55" i="1"/>
  <c r="AK13" i="1"/>
  <c r="AT50" i="1"/>
  <c r="AQ37" i="1"/>
  <c r="AW53" i="1"/>
  <c r="AR37" i="1"/>
  <c r="AV19" i="1"/>
  <c r="AY14" i="1"/>
  <c r="AV15" i="1"/>
  <c r="AH18" i="1"/>
  <c r="AT70" i="1"/>
  <c r="AT52" i="1"/>
  <c r="AV51" i="1"/>
  <c r="AU30" i="1"/>
  <c r="AX16" i="1"/>
  <c r="AX48" i="1"/>
  <c r="AW42" i="1"/>
  <c r="AV66" i="1"/>
  <c r="AR18" i="1"/>
  <c r="AT73" i="1"/>
  <c r="AZ50" i="1"/>
  <c r="AV37" i="1"/>
  <c r="AX34" i="1"/>
  <c r="AV12" i="1"/>
  <c r="AF13" i="1"/>
  <c r="AX18" i="1"/>
  <c r="AZ60" i="1"/>
  <c r="AH16" i="1"/>
  <c r="AU13" i="1"/>
  <c r="AS30" i="1"/>
  <c r="AV14" i="1"/>
  <c r="AY71" i="1"/>
  <c r="AW37" i="1"/>
  <c r="AD19" i="1"/>
  <c r="AV34" i="1"/>
  <c r="AY18" i="1"/>
  <c r="AR33" i="1"/>
  <c r="AF16" i="1"/>
  <c r="AY51" i="1"/>
  <c r="AX42" i="1"/>
  <c r="AW60" i="1"/>
  <c r="AU71" i="1"/>
  <c r="AY69" i="1"/>
  <c r="AD14" i="1"/>
  <c r="AX14" i="1"/>
  <c r="AE19" i="1"/>
  <c r="AU19" i="1"/>
  <c r="AZ53" i="1"/>
  <c r="AN15" i="1"/>
  <c r="AU18" i="1"/>
  <c r="AM13" i="1"/>
  <c r="AT51" i="1"/>
  <c r="AK16" i="1"/>
  <c r="AT67" i="1"/>
  <c r="AY50" i="1"/>
  <c r="AS51" i="1"/>
  <c r="AX50" i="1"/>
  <c r="AE13" i="1"/>
  <c r="AY36" i="1"/>
  <c r="AN17" i="1"/>
  <c r="AX33" i="1"/>
  <c r="AY16" i="1"/>
  <c r="AW49" i="1"/>
  <c r="AX53" i="1"/>
  <c r="AZ70" i="1"/>
  <c r="AR15" i="1"/>
  <c r="AJ13" i="1"/>
  <c r="AX30" i="1"/>
  <c r="AQ42" i="1"/>
  <c r="AY33" i="1"/>
  <c r="AX73" i="1"/>
  <c r="AV54" i="1"/>
  <c r="AT14" i="1"/>
  <c r="AI12" i="1"/>
  <c r="AX70" i="1"/>
  <c r="AS48" i="1"/>
  <c r="AV18" i="1"/>
  <c r="AY52" i="1"/>
  <c r="AX68" i="1"/>
  <c r="AU15" i="1"/>
  <c r="AQ18" i="1"/>
  <c r="AR31" i="1"/>
  <c r="AY13" i="1"/>
  <c r="AS71" i="1"/>
  <c r="AW36" i="1"/>
  <c r="AI13" i="1"/>
  <c r="AW34" i="1"/>
  <c r="AR42" i="1"/>
  <c r="AS36" i="1"/>
  <c r="AT49" i="1"/>
  <c r="AX52" i="1"/>
  <c r="AE15" i="1"/>
  <c r="AV78" i="1"/>
  <c r="AG17" i="1"/>
  <c r="AU53" i="1"/>
  <c r="AY78" i="1"/>
  <c r="AY37" i="1"/>
  <c r="AS54" i="1"/>
  <c r="AI19" i="1"/>
  <c r="AT53" i="1"/>
  <c r="AU31" i="1"/>
  <c r="AI15" i="1"/>
  <c r="AU69" i="1"/>
  <c r="AW55" i="1"/>
  <c r="AX78" i="1"/>
  <c r="AH13" i="1"/>
  <c r="AO16" i="1"/>
  <c r="AR35" i="1"/>
  <c r="AR34" i="1"/>
  <c r="AV48" i="1"/>
  <c r="AZ15" i="1"/>
  <c r="AK15" i="1"/>
  <c r="AS67" i="1"/>
  <c r="AQ17" i="1"/>
  <c r="AS60" i="1"/>
  <c r="AV49" i="1"/>
  <c r="AU35" i="1"/>
  <c r="AK14" i="1"/>
  <c r="AO15" i="1"/>
  <c r="AO18" i="1"/>
  <c r="AZ69" i="1"/>
  <c r="AS19" i="1"/>
  <c r="AV72" i="1"/>
  <c r="AS17" i="1"/>
  <c r="AU36" i="1"/>
  <c r="AW16" i="1"/>
  <c r="AU78" i="1"/>
  <c r="AW31" i="1"/>
  <c r="AU50" i="1"/>
  <c r="AT34" i="1"/>
  <c r="AT42" i="1"/>
  <c r="AU68" i="1"/>
  <c r="AQ36" i="1"/>
  <c r="AT78" i="1"/>
  <c r="AX49" i="1"/>
  <c r="AM15" i="1"/>
  <c r="AS16" i="1"/>
  <c r="AW30" i="1"/>
  <c r="AT72" i="1"/>
  <c r="AV69" i="1"/>
  <c r="AM16" i="1"/>
  <c r="AU16" i="1"/>
  <c r="AQ12" i="1"/>
  <c r="AS52" i="1"/>
  <c r="AZ55" i="1"/>
  <c r="AI18" i="1"/>
  <c r="AW67" i="1"/>
  <c r="AX12" i="1"/>
  <c r="AH17" i="1"/>
  <c r="AW18" i="1"/>
  <c r="AS69" i="1"/>
  <c r="AQ30" i="1"/>
  <c r="AW15" i="1"/>
  <c r="AV17" i="1"/>
  <c r="AU32" i="1"/>
  <c r="AV67" i="1"/>
  <c r="AE16" i="1"/>
  <c r="AY42" i="1"/>
  <c r="AU73" i="1"/>
  <c r="AW32" i="1"/>
  <c r="AT35" i="1"/>
  <c r="AS56" i="1" l="1"/>
  <c r="AS57" i="1"/>
  <c r="AT56" i="1"/>
  <c r="AT57" i="1"/>
  <c r="AT59" i="1"/>
  <c r="AS58" i="1"/>
  <c r="AS59" i="1"/>
  <c r="AT58" i="1"/>
  <c r="AR38" i="1"/>
  <c r="AM21" i="1"/>
  <c r="AH22" i="1"/>
  <c r="AR22" i="1"/>
  <c r="AY40" i="1"/>
  <c r="AZ23" i="1"/>
  <c r="AX39" i="1"/>
  <c r="AQ22" i="1"/>
  <c r="AM22" i="1"/>
  <c r="AZ58" i="1"/>
  <c r="AU23" i="1"/>
  <c r="AG22" i="1"/>
  <c r="AV41" i="1"/>
  <c r="AZ39" i="1"/>
  <c r="AL22" i="1"/>
  <c r="AO22" i="1"/>
  <c r="AY57" i="1"/>
  <c r="AX75" i="1"/>
  <c r="AO23" i="1"/>
  <c r="AY22" i="1"/>
  <c r="AH21" i="1"/>
  <c r="AS41" i="1"/>
  <c r="AV58" i="1"/>
  <c r="AU75" i="1"/>
  <c r="AX74" i="1"/>
  <c r="AR20" i="1"/>
  <c r="AZ20" i="1"/>
  <c r="AO20" i="1"/>
  <c r="AE23" i="1"/>
  <c r="AX20" i="1"/>
  <c r="AN23" i="1"/>
  <c r="AK20" i="1"/>
  <c r="AT20" i="1"/>
  <c r="AJ23" i="1"/>
  <c r="AS23" i="1"/>
  <c r="AT23" i="1"/>
  <c r="AQ40" i="1"/>
  <c r="AT41" i="1"/>
  <c r="AZ40" i="1"/>
  <c r="AZ57" i="1"/>
  <c r="AX57" i="1"/>
  <c r="AZ74" i="1"/>
  <c r="AY77" i="1"/>
  <c r="AD21" i="1"/>
  <c r="AL21" i="1"/>
  <c r="AT21" i="1"/>
  <c r="AJ20" i="1"/>
  <c r="AW20" i="1"/>
  <c r="AM23" i="1"/>
  <c r="AD22" i="1"/>
  <c r="AV23" i="1"/>
  <c r="AE21" i="1"/>
  <c r="AR23" i="1"/>
  <c r="AU21" i="1"/>
  <c r="AI22" i="1"/>
  <c r="AJ22" i="1"/>
  <c r="AR39" i="1"/>
  <c r="AW40" i="1"/>
  <c r="AX38" i="1"/>
  <c r="AU40" i="1"/>
  <c r="AW56" i="1"/>
  <c r="AY56" i="1"/>
  <c r="AX58" i="1"/>
  <c r="AX76" i="1"/>
  <c r="AV74" i="1"/>
  <c r="AZ77" i="1"/>
  <c r="AW75" i="1"/>
  <c r="AK22" i="1"/>
  <c r="AT22" i="1"/>
  <c r="AZ22" i="1"/>
  <c r="AT39" i="1"/>
  <c r="AZ38" i="1"/>
  <c r="AV59" i="1"/>
  <c r="AZ59" i="1"/>
  <c r="AY75" i="1"/>
  <c r="AY76" i="1"/>
  <c r="AY20" i="1"/>
  <c r="AS22" i="1"/>
  <c r="AF21" i="1"/>
  <c r="AY23" i="1"/>
  <c r="AW38" i="1"/>
  <c r="AU41" i="1"/>
  <c r="AT40" i="1"/>
  <c r="AY41" i="1"/>
  <c r="AW58" i="1"/>
  <c r="AK21" i="1"/>
  <c r="AQ23" i="1"/>
  <c r="AR21" i="1"/>
  <c r="AF22" i="1"/>
  <c r="AN21" i="1"/>
  <c r="AV22" i="1"/>
  <c r="AW21" i="1"/>
  <c r="AX21" i="1"/>
  <c r="AQ39" i="1"/>
  <c r="AY38" i="1"/>
  <c r="AV39" i="1"/>
  <c r="AX59" i="1"/>
  <c r="AW57" i="1"/>
  <c r="AW76" i="1"/>
  <c r="AZ76" i="1"/>
  <c r="AE22" i="1"/>
  <c r="AQ21" i="1"/>
  <c r="AH20" i="1"/>
  <c r="AZ21" i="1"/>
  <c r="AD20" i="1"/>
  <c r="AV21" i="1"/>
  <c r="AH23" i="1"/>
  <c r="AM20" i="1"/>
  <c r="AN20" i="1"/>
  <c r="AD23" i="1"/>
  <c r="AR41" i="1"/>
  <c r="AS39" i="1"/>
  <c r="AX40" i="1"/>
  <c r="AX56" i="1"/>
  <c r="AW59" i="1"/>
  <c r="AV56" i="1"/>
  <c r="AW74" i="1"/>
  <c r="AW22" i="1"/>
  <c r="AP22" i="1"/>
  <c r="AG21" i="1"/>
  <c r="AW41" i="1"/>
  <c r="AU56" i="1"/>
  <c r="AV77" i="1"/>
  <c r="AU76" i="1"/>
  <c r="AQ20" i="1"/>
  <c r="AI20" i="1"/>
  <c r="AJ21" i="1"/>
  <c r="AI23" i="1"/>
  <c r="AX22" i="1"/>
  <c r="AO21" i="1"/>
  <c r="AN22" i="1"/>
  <c r="AP21" i="1"/>
  <c r="AQ41" i="1"/>
  <c r="AV40" i="1"/>
  <c r="AW39" i="1"/>
  <c r="AU38" i="1"/>
  <c r="AU59" i="1"/>
  <c r="AU58" i="1"/>
  <c r="AU57" i="1"/>
  <c r="AV76" i="1"/>
  <c r="AS21" i="1"/>
  <c r="AI21" i="1"/>
  <c r="AE20" i="1"/>
  <c r="AF20" i="1"/>
  <c r="AS40" i="1"/>
  <c r="AY59" i="1"/>
  <c r="AW77" i="1"/>
  <c r="AV75" i="1"/>
  <c r="AG23" i="1"/>
  <c r="AW23" i="1"/>
  <c r="AU22" i="1"/>
  <c r="AP23" i="1"/>
  <c r="AG20" i="1"/>
  <c r="AY21" i="1"/>
  <c r="AP20" i="1"/>
  <c r="AF23" i="1"/>
  <c r="AX23" i="1"/>
  <c r="AL20" i="1"/>
  <c r="AU20" i="1"/>
  <c r="AK23" i="1"/>
  <c r="AS20" i="1"/>
  <c r="AV20" i="1"/>
  <c r="AL23" i="1"/>
  <c r="AQ38" i="1"/>
  <c r="AV38" i="1"/>
  <c r="AZ41" i="1"/>
  <c r="AS38" i="1"/>
  <c r="AU39" i="1"/>
  <c r="AR40" i="1"/>
  <c r="AT38" i="1"/>
  <c r="AX41" i="1"/>
  <c r="AY39" i="1"/>
  <c r="AZ56" i="1"/>
  <c r="AV57" i="1"/>
  <c r="AY58" i="1"/>
  <c r="AZ75" i="1"/>
  <c r="AU74" i="1"/>
  <c r="AX77" i="1"/>
  <c r="AY74" i="1"/>
  <c r="H278" i="1"/>
  <c r="K270" i="1"/>
  <c r="AT74" i="1"/>
  <c r="AT75" i="1"/>
  <c r="AT76" i="1"/>
  <c r="AT77" i="1"/>
  <c r="J246" i="1"/>
  <c r="AQ78" i="1"/>
  <c r="AU72" i="1"/>
  <c r="AZ61" i="1" l="1"/>
  <c r="AZ87" i="1" s="1"/>
  <c r="AQ25" i="1"/>
  <c r="AV25" i="1"/>
  <c r="AV85" i="1" s="1"/>
  <c r="AZ43" i="1"/>
  <c r="AZ86" i="1" s="1"/>
  <c r="AX43" i="1"/>
  <c r="AX86" i="1" s="1"/>
  <c r="BA86" i="1"/>
  <c r="BA88" i="1" s="1"/>
  <c r="AS25" i="1"/>
  <c r="AG25" i="1"/>
  <c r="AH25" i="1"/>
  <c r="AY43" i="1"/>
  <c r="AY86" i="1" s="1"/>
  <c r="AO25" i="1"/>
  <c r="AS61" i="1"/>
  <c r="AF25" i="1"/>
  <c r="AV61" i="1"/>
  <c r="AV87" i="1" s="1"/>
  <c r="AM25" i="1"/>
  <c r="AJ25" i="1"/>
  <c r="AT61" i="1"/>
  <c r="AT87" i="1" s="1"/>
  <c r="AL25" i="1"/>
  <c r="AT43" i="1"/>
  <c r="AT86" i="1" s="1"/>
  <c r="AI25" i="1"/>
  <c r="AU77" i="1"/>
  <c r="AU79" i="1" s="1"/>
  <c r="AZ79" i="1"/>
  <c r="AS43" i="1"/>
  <c r="AZ25" i="1"/>
  <c r="AZ85" i="1" s="1"/>
  <c r="AU25" i="1"/>
  <c r="AU85" i="1" s="1"/>
  <c r="AW79" i="1"/>
  <c r="AN25" i="1"/>
  <c r="AY25" i="1"/>
  <c r="AY85" i="1" s="1"/>
  <c r="AW25" i="1"/>
  <c r="AW85" i="1" s="1"/>
  <c r="AR25" i="1"/>
  <c r="AU43" i="1"/>
  <c r="AU86" i="1" s="1"/>
  <c r="AU61" i="1"/>
  <c r="AU87" i="1" s="1"/>
  <c r="AT25" i="1"/>
  <c r="AT85" i="1" s="1"/>
  <c r="AX79" i="1"/>
  <c r="AY79" i="1"/>
  <c r="AV43" i="1"/>
  <c r="AV86" i="1" s="1"/>
  <c r="AE25" i="1"/>
  <c r="AY61" i="1"/>
  <c r="AY87" i="1" s="1"/>
  <c r="AK25" i="1"/>
  <c r="AX61" i="1"/>
  <c r="AX87" i="1" s="1"/>
  <c r="AW61" i="1"/>
  <c r="AW87" i="1" s="1"/>
  <c r="AP25" i="1"/>
  <c r="AD25" i="1"/>
  <c r="AW43" i="1"/>
  <c r="AW86" i="1" s="1"/>
  <c r="AV79" i="1"/>
  <c r="AX25" i="1"/>
  <c r="AX85" i="1" s="1"/>
  <c r="AR43" i="1"/>
  <c r="AT79" i="1"/>
  <c r="J254" i="1"/>
  <c r="I254" i="1"/>
  <c r="H254" i="1"/>
  <c r="G254" i="1"/>
  <c r="F254" i="1"/>
  <c r="E254" i="1"/>
  <c r="D254" i="1"/>
  <c r="C254" i="1"/>
  <c r="B254" i="1"/>
  <c r="I246" i="1"/>
  <c r="H246" i="1"/>
  <c r="G246" i="1"/>
  <c r="F246" i="1"/>
  <c r="E246" i="1"/>
  <c r="D246" i="1"/>
  <c r="C246" i="1"/>
  <c r="B246" i="1"/>
  <c r="AQ66" i="1"/>
  <c r="AR69" i="1"/>
  <c r="AQ72" i="1"/>
  <c r="AQ67" i="1"/>
  <c r="AQ71" i="1"/>
  <c r="AQ73" i="1"/>
  <c r="AQ69" i="1"/>
  <c r="AR70" i="1"/>
  <c r="AQ70" i="1"/>
  <c r="AQ68" i="1"/>
  <c r="AR66" i="1"/>
  <c r="AR68" i="1"/>
  <c r="AR78" i="1"/>
  <c r="AR67" i="1"/>
  <c r="AR71" i="1"/>
  <c r="AR72" i="1"/>
  <c r="AR73" i="1"/>
  <c r="AV88" i="1" l="1"/>
  <c r="AZ88" i="1"/>
  <c r="AX88" i="1"/>
  <c r="AT88" i="1"/>
  <c r="AU88" i="1"/>
  <c r="AW88" i="1"/>
  <c r="AY88" i="1"/>
  <c r="J238" i="1"/>
  <c r="AR52" i="1"/>
  <c r="AR55" i="1"/>
  <c r="AR53" i="1"/>
  <c r="AP78" i="1"/>
  <c r="AR48" i="1"/>
  <c r="AR49" i="1"/>
  <c r="AR54" i="1"/>
  <c r="AR50" i="1"/>
  <c r="AR51" i="1"/>
  <c r="AR60" i="1"/>
  <c r="AR75" i="1" l="1"/>
  <c r="AS74" i="1"/>
  <c r="AS76" i="1"/>
  <c r="AS75" i="1"/>
  <c r="AS77" i="1"/>
  <c r="AR77" i="1"/>
  <c r="AR76" i="1"/>
  <c r="AR74" i="1"/>
  <c r="AR57" i="1"/>
  <c r="AR59" i="1"/>
  <c r="AR56" i="1"/>
  <c r="AR58" i="1"/>
  <c r="J230" i="1"/>
  <c r="J222" i="1"/>
  <c r="J214" i="1"/>
  <c r="K213" i="1"/>
  <c r="K212" i="1"/>
  <c r="I238" i="1"/>
  <c r="H238" i="1"/>
  <c r="G238" i="1"/>
  <c r="F238" i="1"/>
  <c r="E238" i="1"/>
  <c r="D238" i="1"/>
  <c r="C238" i="1"/>
  <c r="B238" i="1"/>
  <c r="I230" i="1"/>
  <c r="H230" i="1"/>
  <c r="G230" i="1"/>
  <c r="F230" i="1"/>
  <c r="E230" i="1"/>
  <c r="D230" i="1"/>
  <c r="C230" i="1"/>
  <c r="B230" i="1"/>
  <c r="I222" i="1"/>
  <c r="H222" i="1"/>
  <c r="G222" i="1"/>
  <c r="F222" i="1"/>
  <c r="E222" i="1"/>
  <c r="D222" i="1"/>
  <c r="C222" i="1"/>
  <c r="B222" i="1"/>
  <c r="I214" i="1"/>
  <c r="H214" i="1"/>
  <c r="G214" i="1"/>
  <c r="F214" i="1"/>
  <c r="E214" i="1"/>
  <c r="D214" i="1"/>
  <c r="C214" i="1"/>
  <c r="B214" i="1"/>
  <c r="AN78" i="1"/>
  <c r="AO70" i="1"/>
  <c r="AN72" i="1"/>
  <c r="AO71" i="1"/>
  <c r="AM71" i="1"/>
  <c r="AM67" i="1"/>
  <c r="AM70" i="1"/>
  <c r="AN70" i="1"/>
  <c r="AO72" i="1"/>
  <c r="AN67" i="1"/>
  <c r="AN71" i="1"/>
  <c r="AO67" i="1"/>
  <c r="AP68" i="1"/>
  <c r="AM78" i="1"/>
  <c r="AP69" i="1"/>
  <c r="AO68" i="1"/>
  <c r="AM66" i="1"/>
  <c r="AP67" i="1"/>
  <c r="AO73" i="1"/>
  <c r="AM68" i="1"/>
  <c r="AN69" i="1"/>
  <c r="AP66" i="1"/>
  <c r="AN73" i="1"/>
  <c r="AN68" i="1"/>
  <c r="AO69" i="1"/>
  <c r="AO66" i="1"/>
  <c r="AP72" i="1"/>
  <c r="AP71" i="1"/>
  <c r="AO78" i="1"/>
  <c r="AM73" i="1"/>
  <c r="AM72" i="1"/>
  <c r="AN66" i="1"/>
  <c r="AP73" i="1"/>
  <c r="AM69" i="1"/>
  <c r="AP70" i="1"/>
  <c r="AR79" i="1" l="1"/>
  <c r="AS79" i="1"/>
  <c r="AS85" i="1"/>
  <c r="AR85" i="1"/>
  <c r="AR61" i="1"/>
  <c r="AR87" i="1" s="1"/>
  <c r="AS86" i="1"/>
  <c r="AR86" i="1"/>
  <c r="AS87" i="1"/>
  <c r="E78" i="1"/>
  <c r="AR88" i="1" l="1"/>
  <c r="AS88" i="1"/>
  <c r="I206" i="1"/>
  <c r="H206" i="1"/>
  <c r="G206" i="1"/>
  <c r="F206" i="1"/>
  <c r="E206" i="1"/>
  <c r="D206" i="1"/>
  <c r="C206" i="1"/>
  <c r="B206" i="1"/>
  <c r="K205" i="1"/>
  <c r="K204" i="1"/>
  <c r="K203" i="1"/>
  <c r="I198" i="1"/>
  <c r="H198" i="1"/>
  <c r="G198" i="1"/>
  <c r="F198" i="1"/>
  <c r="E198" i="1"/>
  <c r="D198" i="1"/>
  <c r="C198" i="1"/>
  <c r="B198" i="1"/>
  <c r="K197" i="1"/>
  <c r="K196" i="1"/>
  <c r="K195" i="1"/>
  <c r="I190" i="1"/>
  <c r="H190" i="1"/>
  <c r="G190" i="1"/>
  <c r="F190" i="1"/>
  <c r="E190" i="1"/>
  <c r="D190" i="1"/>
  <c r="C190" i="1"/>
  <c r="B190" i="1"/>
  <c r="K189" i="1"/>
  <c r="K188" i="1"/>
  <c r="K187" i="1"/>
  <c r="I182" i="1"/>
  <c r="H182" i="1"/>
  <c r="G182" i="1"/>
  <c r="F182" i="1"/>
  <c r="E182" i="1"/>
  <c r="D182" i="1"/>
  <c r="C182" i="1"/>
  <c r="B182" i="1"/>
  <c r="K181" i="1"/>
  <c r="K180" i="1"/>
  <c r="K179" i="1"/>
  <c r="I174" i="1"/>
  <c r="H174" i="1"/>
  <c r="G174" i="1"/>
  <c r="F174" i="1"/>
  <c r="E174" i="1"/>
  <c r="D174" i="1"/>
  <c r="C174" i="1"/>
  <c r="B174" i="1"/>
  <c r="K173" i="1"/>
  <c r="K172" i="1"/>
  <c r="K171" i="1"/>
  <c r="I166" i="1"/>
  <c r="H166" i="1"/>
  <c r="G166" i="1"/>
  <c r="F166" i="1"/>
  <c r="E166" i="1"/>
  <c r="D166" i="1"/>
  <c r="C166" i="1"/>
  <c r="B166" i="1"/>
  <c r="K165" i="1"/>
  <c r="K164" i="1"/>
  <c r="K163" i="1"/>
  <c r="I158" i="1"/>
  <c r="H158" i="1"/>
  <c r="G158" i="1"/>
  <c r="F158" i="1"/>
  <c r="E158" i="1"/>
  <c r="D158" i="1"/>
  <c r="C158" i="1"/>
  <c r="B158" i="1"/>
  <c r="K157" i="1"/>
  <c r="K156" i="1"/>
  <c r="K155" i="1"/>
  <c r="I150" i="1"/>
  <c r="H150" i="1"/>
  <c r="G150" i="1"/>
  <c r="F150" i="1"/>
  <c r="E150" i="1"/>
  <c r="D150" i="1"/>
  <c r="C150" i="1"/>
  <c r="B150" i="1"/>
  <c r="K149" i="1"/>
  <c r="K148" i="1"/>
  <c r="K147" i="1"/>
  <c r="I142" i="1"/>
  <c r="H142" i="1"/>
  <c r="G142" i="1"/>
  <c r="F142" i="1"/>
  <c r="E142" i="1"/>
  <c r="D142" i="1"/>
  <c r="C142" i="1"/>
  <c r="B142" i="1"/>
  <c r="K141" i="1"/>
  <c r="K140" i="1"/>
  <c r="K139" i="1"/>
  <c r="I134" i="1"/>
  <c r="H134" i="1"/>
  <c r="G134" i="1"/>
  <c r="F134" i="1"/>
  <c r="E134" i="1"/>
  <c r="D134" i="1"/>
  <c r="C134" i="1"/>
  <c r="B134" i="1"/>
  <c r="K133" i="1"/>
  <c r="K132" i="1"/>
  <c r="K131" i="1"/>
  <c r="I126" i="1"/>
  <c r="H126" i="1"/>
  <c r="G126" i="1"/>
  <c r="F126" i="1"/>
  <c r="E126" i="1"/>
  <c r="D126" i="1"/>
  <c r="C126" i="1"/>
  <c r="B126" i="1"/>
  <c r="K125" i="1"/>
  <c r="K124" i="1"/>
  <c r="K123" i="1"/>
  <c r="I118" i="1"/>
  <c r="H118" i="1"/>
  <c r="G118" i="1"/>
  <c r="F118" i="1"/>
  <c r="E118" i="1"/>
  <c r="D118" i="1"/>
  <c r="C118" i="1"/>
  <c r="B118" i="1"/>
  <c r="K117" i="1"/>
  <c r="K116" i="1"/>
  <c r="K115" i="1"/>
  <c r="I110" i="1"/>
  <c r="H110" i="1"/>
  <c r="G110" i="1"/>
  <c r="F110" i="1"/>
  <c r="E110" i="1"/>
  <c r="D110" i="1"/>
  <c r="C110" i="1"/>
  <c r="B110" i="1"/>
  <c r="K109" i="1"/>
  <c r="K108" i="1"/>
  <c r="K107" i="1"/>
  <c r="I102" i="1"/>
  <c r="H102" i="1"/>
  <c r="G102" i="1"/>
  <c r="F102" i="1"/>
  <c r="E102" i="1"/>
  <c r="D102" i="1"/>
  <c r="C102" i="1"/>
  <c r="B102" i="1"/>
  <c r="K101" i="1"/>
  <c r="K100" i="1"/>
  <c r="K99" i="1"/>
  <c r="I94" i="1"/>
  <c r="H94" i="1"/>
  <c r="G94" i="1"/>
  <c r="F94" i="1"/>
  <c r="E94" i="1"/>
  <c r="D94" i="1"/>
  <c r="C94" i="1"/>
  <c r="B94" i="1"/>
  <c r="K93" i="1"/>
  <c r="K92" i="1"/>
  <c r="K91" i="1"/>
  <c r="I86" i="1"/>
  <c r="H86" i="1"/>
  <c r="G86" i="1"/>
  <c r="F86" i="1"/>
  <c r="E86" i="1"/>
  <c r="D86" i="1"/>
  <c r="C86" i="1"/>
  <c r="B86" i="1"/>
  <c r="K85" i="1"/>
  <c r="K84" i="1"/>
  <c r="K83" i="1"/>
  <c r="I78" i="1"/>
  <c r="H78" i="1"/>
  <c r="G78" i="1"/>
  <c r="F78" i="1"/>
  <c r="D78" i="1"/>
  <c r="C78" i="1"/>
  <c r="B78" i="1"/>
  <c r="K77" i="1"/>
  <c r="K76" i="1"/>
  <c r="K75" i="1"/>
  <c r="I70" i="1"/>
  <c r="H70" i="1"/>
  <c r="G70" i="1"/>
  <c r="F70" i="1"/>
  <c r="E70" i="1"/>
  <c r="D70" i="1"/>
  <c r="C70" i="1"/>
  <c r="B70" i="1"/>
  <c r="K69" i="1"/>
  <c r="K68" i="1"/>
  <c r="K67" i="1"/>
  <c r="I62" i="1"/>
  <c r="H62" i="1"/>
  <c r="G62" i="1"/>
  <c r="F62" i="1"/>
  <c r="E62" i="1"/>
  <c r="D62" i="1"/>
  <c r="C62" i="1"/>
  <c r="B62" i="1"/>
  <c r="K61" i="1"/>
  <c r="K60" i="1"/>
  <c r="K59" i="1"/>
  <c r="I54" i="1"/>
  <c r="H54" i="1"/>
  <c r="G54" i="1"/>
  <c r="F54" i="1"/>
  <c r="E54" i="1"/>
  <c r="D54" i="1"/>
  <c r="C54" i="1"/>
  <c r="B54" i="1"/>
  <c r="K53" i="1"/>
  <c r="K52" i="1"/>
  <c r="K51" i="1"/>
  <c r="Y36" i="1"/>
  <c r="Y19" i="1"/>
  <c r="N15" i="1"/>
  <c r="AB12" i="1"/>
  <c r="AI49" i="1"/>
  <c r="AQ54" i="1"/>
  <c r="AJ68" i="1"/>
  <c r="Q15" i="1"/>
  <c r="W71" i="1"/>
  <c r="R52" i="1"/>
  <c r="W73" i="1"/>
  <c r="V35" i="1"/>
  <c r="AG69" i="1"/>
  <c r="AD69" i="1"/>
  <c r="T15" i="1"/>
  <c r="AC55" i="1"/>
  <c r="R33" i="1"/>
  <c r="AB71" i="1"/>
  <c r="AJ67" i="1"/>
  <c r="W12" i="1"/>
  <c r="T30" i="1"/>
  <c r="W72" i="1"/>
  <c r="AD55" i="1"/>
  <c r="AP35" i="1"/>
  <c r="AM54" i="1"/>
  <c r="AA16" i="1"/>
  <c r="Z73" i="1"/>
  <c r="AG72" i="1"/>
  <c r="AD73" i="1"/>
  <c r="AJ37" i="1"/>
  <c r="R48" i="1"/>
  <c r="R13" i="1"/>
  <c r="AI73" i="1"/>
  <c r="W14" i="1"/>
  <c r="AO50" i="1"/>
  <c r="V53" i="1"/>
  <c r="AB35" i="1"/>
  <c r="Z35" i="1"/>
  <c r="AJ71" i="1"/>
  <c r="R53" i="1"/>
  <c r="AE32" i="1"/>
  <c r="T18" i="1"/>
  <c r="O34" i="1"/>
  <c r="N17" i="1"/>
  <c r="AA55" i="1"/>
  <c r="O19" i="1"/>
  <c r="U73" i="1"/>
  <c r="AP51" i="1"/>
  <c r="T13" i="1"/>
  <c r="AB66" i="1"/>
  <c r="W68" i="1"/>
  <c r="U66" i="1"/>
  <c r="O16" i="1"/>
  <c r="N14" i="1"/>
  <c r="AA50" i="1"/>
  <c r="O36" i="1"/>
  <c r="AC32" i="1"/>
  <c r="Z36" i="1"/>
  <c r="Y69" i="1"/>
  <c r="AO30" i="1"/>
  <c r="Z54" i="1"/>
  <c r="P14" i="1"/>
  <c r="AH70" i="1"/>
  <c r="R51" i="1"/>
  <c r="Z70" i="1"/>
  <c r="AI68" i="1"/>
  <c r="AF48" i="1"/>
  <c r="Z13" i="1"/>
  <c r="T17" i="1"/>
  <c r="AB51" i="1"/>
  <c r="AE53" i="1"/>
  <c r="AH52" i="1"/>
  <c r="N48" i="1"/>
  <c r="T33" i="1"/>
  <c r="AM53" i="1"/>
  <c r="N49" i="1"/>
  <c r="AI55" i="1"/>
  <c r="AF50" i="1"/>
  <c r="Q30" i="1"/>
  <c r="AA69" i="1"/>
  <c r="R31" i="1"/>
  <c r="U54" i="1"/>
  <c r="Q53" i="1"/>
  <c r="AD71" i="1"/>
  <c r="AA35" i="1"/>
  <c r="N36" i="1"/>
  <c r="U36" i="1"/>
  <c r="AH51" i="1"/>
  <c r="X55" i="1"/>
  <c r="Q32" i="1"/>
  <c r="AL34" i="1"/>
  <c r="T73" i="1"/>
  <c r="U18" i="1"/>
  <c r="R34" i="1"/>
  <c r="AH72" i="1"/>
  <c r="AG37" i="1"/>
  <c r="AF37" i="1"/>
  <c r="AE35" i="1"/>
  <c r="V71" i="1"/>
  <c r="AK70" i="1"/>
  <c r="AH37" i="1"/>
  <c r="P54" i="1"/>
  <c r="AI30" i="1"/>
  <c r="R16" i="1"/>
  <c r="Z18" i="1"/>
  <c r="R37" i="1"/>
  <c r="AK33" i="1"/>
  <c r="AB68" i="1"/>
  <c r="AI37" i="1"/>
  <c r="U50" i="1"/>
  <c r="AC13" i="1"/>
  <c r="S49" i="1"/>
  <c r="AH50" i="1"/>
  <c r="AL49" i="1"/>
  <c r="X16" i="1"/>
  <c r="AF51" i="1"/>
  <c r="O15" i="1"/>
  <c r="R15" i="1"/>
  <c r="AC52" i="1"/>
  <c r="Y13" i="1"/>
  <c r="W34" i="1"/>
  <c r="AG68" i="1"/>
  <c r="AL32" i="1"/>
  <c r="AB52" i="1"/>
  <c r="W53" i="1"/>
  <c r="P34" i="1"/>
  <c r="X15" i="1"/>
  <c r="S35" i="1"/>
  <c r="AP42" i="1"/>
  <c r="AF66" i="1"/>
  <c r="N19" i="1"/>
  <c r="V69" i="1"/>
  <c r="AN37" i="1"/>
  <c r="AO35" i="1"/>
  <c r="AP49" i="1"/>
  <c r="O51" i="1"/>
  <c r="S17" i="1"/>
  <c r="AA18" i="1"/>
  <c r="AG67" i="1"/>
  <c r="S16" i="1"/>
  <c r="V33" i="1"/>
  <c r="AK31" i="1"/>
  <c r="AF35" i="1"/>
  <c r="AG35" i="1"/>
  <c r="AN50" i="1"/>
  <c r="AL31" i="1"/>
  <c r="AD53" i="1"/>
  <c r="AA12" i="1"/>
  <c r="AC35" i="1"/>
  <c r="Z49" i="1"/>
  <c r="Y12" i="1"/>
  <c r="Y73" i="1"/>
  <c r="X19" i="1"/>
  <c r="AB54" i="1"/>
  <c r="AK48" i="1"/>
  <c r="T68" i="1"/>
  <c r="X36" i="1"/>
  <c r="AE55" i="1"/>
  <c r="N51" i="1"/>
  <c r="AG66" i="1"/>
  <c r="V52" i="1"/>
  <c r="AC36" i="1"/>
  <c r="AB49" i="1"/>
  <c r="W55" i="1"/>
  <c r="V17" i="1"/>
  <c r="T72" i="1"/>
  <c r="O37" i="1"/>
  <c r="W52" i="1"/>
  <c r="O54" i="1"/>
  <c r="AD51" i="1"/>
  <c r="V14" i="1"/>
  <c r="U72" i="1"/>
  <c r="AC37" i="1"/>
  <c r="V30" i="1"/>
  <c r="Q14" i="1"/>
  <c r="R49" i="1"/>
  <c r="AC66" i="1"/>
  <c r="AH35" i="1"/>
  <c r="W36" i="1"/>
  <c r="AD70" i="1"/>
  <c r="AD31" i="1"/>
  <c r="U17" i="1"/>
  <c r="V73" i="1"/>
  <c r="Y50" i="1"/>
  <c r="S52" i="1"/>
  <c r="AM30" i="1"/>
  <c r="R30" i="1"/>
  <c r="R36" i="1"/>
  <c r="P36" i="1"/>
  <c r="AO49" i="1"/>
  <c r="AJ34" i="1"/>
  <c r="Q36" i="1"/>
  <c r="AI70" i="1"/>
  <c r="AQ55" i="1"/>
  <c r="W54" i="1"/>
  <c r="AP53" i="1"/>
  <c r="AN51" i="1"/>
  <c r="S54" i="1"/>
  <c r="P33" i="1"/>
  <c r="V50" i="1"/>
  <c r="Z52" i="1"/>
  <c r="P52" i="1"/>
  <c r="AF72" i="1"/>
  <c r="Z71" i="1"/>
  <c r="V32" i="1"/>
  <c r="AF32" i="1"/>
  <c r="Z33" i="1"/>
  <c r="Y34" i="1"/>
  <c r="AL33" i="1"/>
  <c r="AC72" i="1"/>
  <c r="Y53" i="1"/>
  <c r="AK34" i="1"/>
  <c r="AN34" i="1"/>
  <c r="Q19" i="1"/>
  <c r="X33" i="1"/>
  <c r="AN42" i="1"/>
  <c r="O14" i="1"/>
  <c r="V70" i="1"/>
  <c r="AH68" i="1"/>
  <c r="AC48" i="1"/>
  <c r="R19" i="1"/>
  <c r="AD50" i="1"/>
  <c r="AA15" i="1"/>
  <c r="AJ31" i="1"/>
  <c r="AC18" i="1"/>
  <c r="AA52" i="1"/>
  <c r="AB34" i="1"/>
  <c r="AI69" i="1"/>
  <c r="N54" i="1"/>
  <c r="AG36" i="1"/>
  <c r="AJ49" i="1"/>
  <c r="AD37" i="1"/>
  <c r="N30" i="1"/>
  <c r="AG70" i="1"/>
  <c r="AL30" i="1"/>
  <c r="AN35" i="1"/>
  <c r="AP37" i="1"/>
  <c r="AJ50" i="1"/>
  <c r="S66" i="1"/>
  <c r="AL55" i="1"/>
  <c r="T70" i="1"/>
  <c r="AC31" i="1"/>
  <c r="Q55" i="1"/>
  <c r="AA48" i="1"/>
  <c r="T36" i="1"/>
  <c r="AJ52" i="1"/>
  <c r="W18" i="1"/>
  <c r="AC16" i="1"/>
  <c r="AM50" i="1"/>
  <c r="W49" i="1"/>
  <c r="AI32" i="1"/>
  <c r="S51" i="1"/>
  <c r="AM36" i="1"/>
  <c r="AG49" i="1"/>
  <c r="U37" i="1"/>
  <c r="AB14" i="1"/>
  <c r="AI66" i="1"/>
  <c r="N37" i="1"/>
  <c r="AE70" i="1"/>
  <c r="R54" i="1"/>
  <c r="T48" i="1"/>
  <c r="U48" i="1"/>
  <c r="AB33" i="1"/>
  <c r="AA71" i="1"/>
  <c r="Y72" i="1"/>
  <c r="AA13" i="1"/>
  <c r="AK49" i="1"/>
  <c r="AA31" i="1"/>
  <c r="N52" i="1"/>
  <c r="AI48" i="1"/>
  <c r="X30" i="1"/>
  <c r="AE66" i="1"/>
  <c r="AL54" i="1"/>
  <c r="S30" i="1"/>
  <c r="P51" i="1"/>
  <c r="AN33" i="1"/>
  <c r="X37" i="1"/>
  <c r="X52" i="1"/>
  <c r="Y15" i="1"/>
  <c r="AL72" i="1"/>
  <c r="AG73" i="1"/>
  <c r="AJ53" i="1"/>
  <c r="X49" i="1"/>
  <c r="AN32" i="1"/>
  <c r="T49" i="1"/>
  <c r="AJ48" i="1"/>
  <c r="P35" i="1"/>
  <c r="O33" i="1"/>
  <c r="AC30" i="1"/>
  <c r="AK50" i="1"/>
  <c r="Y68" i="1"/>
  <c r="AA32" i="1"/>
  <c r="AI72" i="1"/>
  <c r="T67" i="1"/>
  <c r="S48" i="1"/>
  <c r="O55" i="1"/>
  <c r="AH36" i="1"/>
  <c r="AK67" i="1"/>
  <c r="AL67" i="1"/>
  <c r="X68" i="1"/>
  <c r="Y18" i="1"/>
  <c r="AL50" i="1"/>
  <c r="O13" i="1"/>
  <c r="AC51" i="1"/>
  <c r="V54" i="1"/>
  <c r="AD54" i="1"/>
  <c r="AC53" i="1"/>
  <c r="AI52" i="1"/>
  <c r="V51" i="1"/>
  <c r="P53" i="1"/>
  <c r="AA17" i="1"/>
  <c r="AD36" i="1"/>
  <c r="AI33" i="1"/>
  <c r="T31" i="1"/>
  <c r="X54" i="1"/>
  <c r="AB31" i="1"/>
  <c r="V68" i="1"/>
  <c r="N35" i="1"/>
  <c r="P18" i="1"/>
  <c r="Q37" i="1"/>
  <c r="AF54" i="1"/>
  <c r="V34" i="1"/>
  <c r="V18" i="1"/>
  <c r="AI36" i="1"/>
  <c r="AF31" i="1"/>
  <c r="AG32" i="1"/>
  <c r="AB53" i="1"/>
  <c r="T37" i="1"/>
  <c r="X12" i="1"/>
  <c r="Y51" i="1"/>
  <c r="AQ49" i="1"/>
  <c r="U71" i="1"/>
  <c r="AP32" i="1"/>
  <c r="Y16" i="1"/>
  <c r="AP33" i="1"/>
  <c r="O18" i="1"/>
  <c r="AG55" i="1"/>
  <c r="Q18" i="1"/>
  <c r="Z15" i="1"/>
  <c r="T16" i="1"/>
  <c r="W17" i="1"/>
  <c r="P31" i="1"/>
  <c r="Y14" i="1"/>
  <c r="AC19" i="1"/>
  <c r="O17" i="1"/>
  <c r="X73" i="1"/>
  <c r="AE49" i="1"/>
  <c r="Q50" i="1"/>
  <c r="AC73" i="1"/>
  <c r="U16" i="1"/>
  <c r="AA37" i="1"/>
  <c r="AO42" i="1"/>
  <c r="S55" i="1"/>
  <c r="X35" i="1"/>
  <c r="V13" i="1"/>
  <c r="X18" i="1"/>
  <c r="U34" i="1"/>
  <c r="AE68" i="1"/>
  <c r="U70" i="1"/>
  <c r="V67" i="1"/>
  <c r="V31" i="1"/>
  <c r="AL52" i="1"/>
  <c r="Y49" i="1"/>
  <c r="AJ36" i="1"/>
  <c r="AK51" i="1"/>
  <c r="Q17" i="1"/>
  <c r="T53" i="1"/>
  <c r="AP31" i="1"/>
  <c r="AC67" i="1"/>
  <c r="U14" i="1"/>
  <c r="AJ66" i="1"/>
  <c r="AJ35" i="1"/>
  <c r="AB37" i="1"/>
  <c r="AH71" i="1"/>
  <c r="AP36" i="1"/>
  <c r="AL35" i="1"/>
  <c r="AC34" i="1"/>
  <c r="Z69" i="1"/>
  <c r="U12" i="1"/>
  <c r="AA33" i="1"/>
  <c r="AJ72" i="1"/>
  <c r="AD49" i="1"/>
  <c r="N13" i="1"/>
  <c r="Y31" i="1"/>
  <c r="AA19" i="1"/>
  <c r="AJ70" i="1"/>
  <c r="O12" i="1"/>
  <c r="AP34" i="1"/>
  <c r="AB67" i="1"/>
  <c r="AM34" i="1"/>
  <c r="AP54" i="1"/>
  <c r="AJ73" i="1"/>
  <c r="AD67" i="1"/>
  <c r="O35" i="1"/>
  <c r="W15" i="1"/>
  <c r="N32" i="1"/>
  <c r="Z48" i="1"/>
  <c r="Y37" i="1"/>
  <c r="Y35" i="1"/>
  <c r="AI31" i="1"/>
  <c r="U55" i="1"/>
  <c r="S69" i="1"/>
  <c r="AB18" i="1"/>
  <c r="Q51" i="1"/>
  <c r="AF71" i="1"/>
  <c r="X67" i="1"/>
  <c r="U53" i="1"/>
  <c r="AH53" i="1"/>
  <c r="AQ50" i="1"/>
  <c r="AC12" i="1"/>
  <c r="AL37" i="1"/>
  <c r="AB13" i="1"/>
  <c r="N53" i="1"/>
  <c r="AF33" i="1"/>
  <c r="AF30" i="1"/>
  <c r="AB30" i="1"/>
  <c r="V36" i="1"/>
  <c r="AL51" i="1"/>
  <c r="AH34" i="1"/>
  <c r="AL68" i="1"/>
  <c r="V48" i="1"/>
  <c r="AH73" i="1"/>
  <c r="S73" i="1"/>
  <c r="U52" i="1"/>
  <c r="AI35" i="1"/>
  <c r="Z51" i="1"/>
  <c r="AF70" i="1"/>
  <c r="AK73" i="1"/>
  <c r="R50" i="1"/>
  <c r="AM60" i="1"/>
  <c r="AB50" i="1"/>
  <c r="X51" i="1"/>
  <c r="AB15" i="1"/>
  <c r="AE30" i="1"/>
  <c r="X48" i="1"/>
  <c r="AN36" i="1"/>
  <c r="AJ30" i="1"/>
  <c r="W69" i="1"/>
  <c r="AC70" i="1"/>
  <c r="Z37" i="1"/>
  <c r="U49" i="1"/>
  <c r="AL36" i="1"/>
  <c r="Z67" i="1"/>
  <c r="Z66" i="1"/>
  <c r="V16" i="1"/>
  <c r="S53" i="1"/>
  <c r="AH32" i="1"/>
  <c r="X69" i="1"/>
  <c r="AC15" i="1"/>
  <c r="P48" i="1"/>
  <c r="AB72" i="1"/>
  <c r="AG34" i="1"/>
  <c r="R14" i="1"/>
  <c r="O52" i="1"/>
  <c r="AG51" i="1"/>
  <c r="U19" i="1"/>
  <c r="AH48" i="1"/>
  <c r="AH33" i="1"/>
  <c r="AQ52" i="1"/>
  <c r="Q54" i="1"/>
  <c r="R35" i="1"/>
  <c r="AL66" i="1"/>
  <c r="V66" i="1"/>
  <c r="AM51" i="1"/>
  <c r="AE48" i="1"/>
  <c r="AL71" i="1"/>
  <c r="AB73" i="1"/>
  <c r="AB32" i="1"/>
  <c r="Z72" i="1"/>
  <c r="S18" i="1"/>
  <c r="P37" i="1"/>
  <c r="N12" i="1"/>
  <c r="S12" i="1"/>
  <c r="AA73" i="1"/>
  <c r="AL48" i="1"/>
  <c r="AH30" i="1"/>
  <c r="AF53" i="1"/>
  <c r="AM37" i="1"/>
  <c r="AE34" i="1"/>
  <c r="N34" i="1"/>
  <c r="V37" i="1"/>
  <c r="Q52" i="1"/>
  <c r="P49" i="1"/>
  <c r="AN60" i="1"/>
  <c r="AQ51" i="1"/>
  <c r="Y54" i="1"/>
  <c r="W35" i="1"/>
  <c r="Y32" i="1"/>
  <c r="AE54" i="1"/>
  <c r="AA34" i="1"/>
  <c r="R32" i="1"/>
  <c r="AH66" i="1"/>
  <c r="AL73" i="1"/>
  <c r="AH55" i="1"/>
  <c r="AK37" i="1"/>
  <c r="W51" i="1"/>
  <c r="AC14" i="1"/>
  <c r="AO60" i="1"/>
  <c r="P19" i="1"/>
  <c r="AF69" i="1"/>
  <c r="AN31" i="1"/>
  <c r="AB16" i="1"/>
  <c r="AG54" i="1"/>
  <c r="Q35" i="1"/>
  <c r="Z50" i="1"/>
  <c r="Q34" i="1"/>
  <c r="AC54" i="1"/>
  <c r="AD66" i="1"/>
  <c r="O49" i="1"/>
  <c r="O50" i="1"/>
  <c r="AP55" i="1"/>
  <c r="AD33" i="1"/>
  <c r="Y71" i="1"/>
  <c r="X66" i="1"/>
  <c r="S72" i="1"/>
  <c r="U67" i="1"/>
  <c r="P15" i="1"/>
  <c r="AN30" i="1"/>
  <c r="W48" i="1"/>
  <c r="R12" i="1"/>
  <c r="S37" i="1"/>
  <c r="AA14" i="1"/>
  <c r="W30" i="1"/>
  <c r="AK54" i="1"/>
  <c r="AO54" i="1"/>
  <c r="V72" i="1"/>
  <c r="AD48" i="1"/>
  <c r="W13" i="1"/>
  <c r="AC33" i="1"/>
  <c r="AM31" i="1"/>
  <c r="AG71" i="1"/>
  <c r="W37" i="1"/>
  <c r="X32" i="1"/>
  <c r="AI71" i="1"/>
  <c r="AF67" i="1"/>
  <c r="T19" i="1"/>
  <c r="AE69" i="1"/>
  <c r="AK68" i="1"/>
  <c r="T12" i="1"/>
  <c r="AA70" i="1"/>
  <c r="AA67" i="1"/>
  <c r="AF68" i="1"/>
  <c r="W66" i="1"/>
  <c r="AI51" i="1"/>
  <c r="T71" i="1"/>
  <c r="S33" i="1"/>
  <c r="S67" i="1"/>
  <c r="S32" i="1"/>
  <c r="T34" i="1"/>
  <c r="AE67" i="1"/>
  <c r="AE33" i="1"/>
  <c r="Y33" i="1"/>
  <c r="AO32" i="1"/>
  <c r="AN49" i="1"/>
  <c r="Q16" i="1"/>
  <c r="Y30" i="1"/>
  <c r="O30" i="1"/>
  <c r="AC69" i="1"/>
  <c r="AF52" i="1"/>
  <c r="AD68" i="1"/>
  <c r="AF55" i="1"/>
  <c r="AK35" i="1"/>
  <c r="AB70" i="1"/>
  <c r="AH67" i="1"/>
  <c r="X50" i="1"/>
  <c r="W50" i="1"/>
  <c r="AC49" i="1"/>
  <c r="AL53" i="1"/>
  <c r="U69" i="1"/>
  <c r="Z30" i="1"/>
  <c r="AB19" i="1"/>
  <c r="AQ48" i="1"/>
  <c r="O53" i="1"/>
  <c r="X72" i="1"/>
  <c r="AD30" i="1"/>
  <c r="P30" i="1"/>
  <c r="AF49" i="1"/>
  <c r="AO33" i="1"/>
  <c r="Q13" i="1"/>
  <c r="AF73" i="1"/>
  <c r="AA72" i="1"/>
  <c r="AE51" i="1"/>
  <c r="Z16" i="1"/>
  <c r="AO31" i="1"/>
  <c r="AO53" i="1"/>
  <c r="AD34" i="1"/>
  <c r="AP52" i="1"/>
  <c r="O31" i="1"/>
  <c r="AM33" i="1"/>
  <c r="Y17" i="1"/>
  <c r="X17" i="1"/>
  <c r="N33" i="1"/>
  <c r="AG50" i="1"/>
  <c r="Z55" i="1"/>
  <c r="AG31" i="1"/>
  <c r="AM55" i="1"/>
  <c r="O48" i="1"/>
  <c r="AE52" i="1"/>
  <c r="AF34" i="1"/>
  <c r="AI67" i="1"/>
  <c r="N18" i="1"/>
  <c r="Q31" i="1"/>
  <c r="AD52" i="1"/>
  <c r="AL70" i="1"/>
  <c r="AJ69" i="1"/>
  <c r="AM35" i="1"/>
  <c r="V19" i="1"/>
  <c r="AE72" i="1"/>
  <c r="V12" i="1"/>
  <c r="U15" i="1"/>
  <c r="AD35" i="1"/>
  <c r="AK53" i="1"/>
  <c r="W70" i="1"/>
  <c r="AK36" i="1"/>
  <c r="AO48" i="1"/>
  <c r="S71" i="1"/>
  <c r="W16" i="1"/>
  <c r="AA66" i="1"/>
  <c r="AK32" i="1"/>
  <c r="AL69" i="1"/>
  <c r="U68" i="1"/>
  <c r="U13" i="1"/>
  <c r="AG33" i="1"/>
  <c r="S68" i="1"/>
  <c r="T66" i="1"/>
  <c r="AP60" i="1"/>
  <c r="AB55" i="1"/>
  <c r="AE50" i="1"/>
  <c r="U33" i="1"/>
  <c r="AA51" i="1"/>
  <c r="AG48" i="1"/>
  <c r="AQ60" i="1"/>
  <c r="AJ51" i="1"/>
  <c r="AK55" i="1"/>
  <c r="AA54" i="1"/>
  <c r="P17" i="1"/>
  <c r="W33" i="1"/>
  <c r="AO51" i="1"/>
  <c r="AK72" i="1"/>
  <c r="AA68" i="1"/>
  <c r="AE71" i="1"/>
  <c r="R55" i="1"/>
  <c r="AO52" i="1"/>
  <c r="X53" i="1"/>
  <c r="AB69" i="1"/>
  <c r="AP50" i="1"/>
  <c r="AM48" i="1"/>
  <c r="AG52" i="1"/>
  <c r="AM52" i="1"/>
  <c r="AN53" i="1"/>
  <c r="X13" i="1"/>
  <c r="AI54" i="1"/>
  <c r="AD32" i="1"/>
  <c r="AB48" i="1"/>
  <c r="AG53" i="1"/>
  <c r="T55" i="1"/>
  <c r="AO55" i="1"/>
  <c r="Z34" i="1"/>
  <c r="Z68" i="1"/>
  <c r="AO37" i="1"/>
  <c r="S36" i="1"/>
  <c r="AA53" i="1"/>
  <c r="R18" i="1"/>
  <c r="W19" i="1"/>
  <c r="AK52" i="1"/>
  <c r="AG30" i="1"/>
  <c r="AF36" i="1"/>
  <c r="S13" i="1"/>
  <c r="O32" i="1"/>
  <c r="N16" i="1"/>
  <c r="W31" i="1"/>
  <c r="S15" i="1"/>
  <c r="AQ53" i="1"/>
  <c r="P55" i="1"/>
  <c r="S34" i="1"/>
  <c r="T54" i="1"/>
  <c r="Z14" i="1"/>
  <c r="U30" i="1"/>
  <c r="AH49" i="1"/>
  <c r="U35" i="1"/>
  <c r="AA36" i="1"/>
  <c r="AM32" i="1"/>
  <c r="V49" i="1"/>
  <c r="AJ32" i="1"/>
  <c r="X70" i="1"/>
  <c r="AJ33" i="1"/>
  <c r="V15" i="1"/>
  <c r="Z17" i="1"/>
  <c r="P13" i="1"/>
  <c r="AO34" i="1"/>
  <c r="Y70" i="1"/>
  <c r="AH54" i="1"/>
  <c r="AE36" i="1"/>
  <c r="AP30" i="1"/>
  <c r="AE37" i="1"/>
  <c r="AB36" i="1"/>
  <c r="W67" i="1"/>
  <c r="AP48" i="1"/>
  <c r="T35" i="1"/>
  <c r="U51" i="1"/>
  <c r="AK30" i="1"/>
  <c r="Q49" i="1"/>
  <c r="AC68" i="1"/>
  <c r="AA49" i="1"/>
  <c r="T14" i="1"/>
  <c r="T69" i="1"/>
  <c r="N50" i="1"/>
  <c r="Y66" i="1"/>
  <c r="V55" i="1"/>
  <c r="T52" i="1"/>
  <c r="AN55" i="1"/>
  <c r="AH31" i="1"/>
  <c r="AD72" i="1"/>
  <c r="AA30" i="1"/>
  <c r="Y67" i="1"/>
  <c r="N31" i="1"/>
  <c r="Z32" i="1"/>
  <c r="Y48" i="1"/>
  <c r="AM42" i="1"/>
  <c r="AI34" i="1"/>
  <c r="X14" i="1"/>
  <c r="Y52" i="1"/>
  <c r="S50" i="1"/>
  <c r="U31" i="1"/>
  <c r="X31" i="1"/>
  <c r="Z53" i="1"/>
  <c r="AH69" i="1"/>
  <c r="P32" i="1"/>
  <c r="AB17" i="1"/>
  <c r="AE73" i="1"/>
  <c r="P16" i="1"/>
  <c r="T51" i="1"/>
  <c r="N55" i="1"/>
  <c r="W32" i="1"/>
  <c r="Z12" i="1"/>
  <c r="X34" i="1"/>
  <c r="AN54" i="1"/>
  <c r="AJ55" i="1"/>
  <c r="AC50" i="1"/>
  <c r="AN52" i="1"/>
  <c r="P50" i="1"/>
  <c r="AI53" i="1"/>
  <c r="R17" i="1"/>
  <c r="Q12" i="1"/>
  <c r="AJ54" i="1"/>
  <c r="AE31" i="1"/>
  <c r="Q33" i="1"/>
  <c r="AC17" i="1"/>
  <c r="U32" i="1"/>
  <c r="X71" i="1"/>
  <c r="T50" i="1"/>
  <c r="AI50" i="1"/>
  <c r="Z19" i="1"/>
  <c r="AK66" i="1"/>
  <c r="S31" i="1"/>
  <c r="AK71" i="1"/>
  <c r="T32" i="1"/>
  <c r="S19" i="1"/>
  <c r="AO36" i="1"/>
  <c r="Z31" i="1"/>
  <c r="Q48" i="1"/>
  <c r="AC71" i="1"/>
  <c r="AK69" i="1"/>
  <c r="Y55" i="1"/>
  <c r="AM49" i="1"/>
  <c r="S14" i="1"/>
  <c r="P12" i="1"/>
  <c r="S70" i="1"/>
  <c r="AN48" i="1"/>
  <c r="AP77" i="1" l="1"/>
  <c r="AQ74" i="1"/>
  <c r="AP75" i="1"/>
  <c r="AP74" i="1"/>
  <c r="AO77" i="1"/>
  <c r="AO75" i="1"/>
  <c r="AQ75" i="1"/>
  <c r="AM74" i="1"/>
  <c r="AM75" i="1"/>
  <c r="AQ77" i="1"/>
  <c r="AN74" i="1"/>
  <c r="AP76" i="1"/>
  <c r="AM77" i="1"/>
  <c r="AQ76" i="1"/>
  <c r="AN76" i="1"/>
  <c r="AN75" i="1"/>
  <c r="AN77" i="1"/>
  <c r="AM76" i="1"/>
  <c r="AO76" i="1"/>
  <c r="AO74" i="1"/>
  <c r="AJ58" i="1"/>
  <c r="AM58" i="1"/>
  <c r="AJ39" i="1"/>
  <c r="AK57" i="1"/>
  <c r="AQ57" i="1"/>
  <c r="AP56" i="1"/>
  <c r="AM57" i="1"/>
  <c r="AN41" i="1"/>
  <c r="AP57" i="1"/>
  <c r="AJ38" i="1"/>
  <c r="AK58" i="1"/>
  <c r="AO56" i="1"/>
  <c r="AN56" i="1"/>
  <c r="AP39" i="1"/>
  <c r="AK38" i="1"/>
  <c r="AN57" i="1"/>
  <c r="AL56" i="1"/>
  <c r="AO38" i="1"/>
  <c r="AL38" i="1"/>
  <c r="AJ59" i="1"/>
  <c r="AL57" i="1"/>
  <c r="AK59" i="1"/>
  <c r="AK56" i="1"/>
  <c r="AJ41" i="1"/>
  <c r="AO40" i="1"/>
  <c r="AJ57" i="1"/>
  <c r="AM56" i="1"/>
  <c r="AL40" i="1"/>
  <c r="AN40" i="1"/>
  <c r="AK40" i="1"/>
  <c r="AN58" i="1"/>
  <c r="AN38" i="1"/>
  <c r="AQ59" i="1"/>
  <c r="AP38" i="1"/>
  <c r="AO59" i="1"/>
  <c r="AO58" i="1"/>
  <c r="AL58" i="1"/>
  <c r="AP58" i="1"/>
  <c r="AJ56" i="1"/>
  <c r="AL59" i="1"/>
  <c r="AN39" i="1"/>
  <c r="AO39" i="1"/>
  <c r="AM38" i="1"/>
  <c r="AN59" i="1"/>
  <c r="AQ56" i="1"/>
  <c r="AP59" i="1"/>
  <c r="AO57" i="1"/>
  <c r="AM39" i="1"/>
  <c r="AP41" i="1"/>
  <c r="AQ58" i="1"/>
  <c r="AK41" i="1"/>
  <c r="AL39" i="1"/>
  <c r="AM41" i="1"/>
  <c r="AK39" i="1"/>
  <c r="AP40" i="1"/>
  <c r="AJ40" i="1"/>
  <c r="AM59" i="1"/>
  <c r="AO41" i="1"/>
  <c r="AM40" i="1"/>
  <c r="AL41" i="1"/>
  <c r="AJ74" i="1"/>
  <c r="AJ76" i="1"/>
  <c r="AK75" i="1"/>
  <c r="AJ77" i="1"/>
  <c r="AL74" i="1"/>
  <c r="AK76" i="1"/>
  <c r="AL75" i="1"/>
  <c r="AL76" i="1"/>
  <c r="AJ75" i="1"/>
  <c r="AK74" i="1"/>
  <c r="AK77" i="1"/>
  <c r="AL77" i="1"/>
  <c r="K206" i="1"/>
  <c r="K190" i="1"/>
  <c r="K198" i="1"/>
  <c r="K142" i="1"/>
  <c r="K62" i="1"/>
  <c r="K94" i="1"/>
  <c r="K102" i="1"/>
  <c r="K86" i="1"/>
  <c r="K78" i="1"/>
  <c r="K70" i="1"/>
  <c r="K182" i="1"/>
  <c r="K166" i="1"/>
  <c r="K158" i="1"/>
  <c r="K150" i="1"/>
  <c r="K134" i="1"/>
  <c r="K174" i="1"/>
  <c r="K126" i="1"/>
  <c r="K118" i="1"/>
  <c r="K110" i="1"/>
  <c r="K54" i="1"/>
  <c r="AM79" i="1" l="1"/>
  <c r="AQ79" i="1"/>
  <c r="AK61" i="1"/>
  <c r="AK87" i="1" s="1"/>
  <c r="AJ61" i="1"/>
  <c r="AJ87" i="1" s="1"/>
  <c r="AN85" i="1"/>
  <c r="AM85" i="1"/>
  <c r="AQ43" i="1"/>
  <c r="AQ86" i="1" s="1"/>
  <c r="AM43" i="1"/>
  <c r="AM86" i="1" s="1"/>
  <c r="AO43" i="1"/>
  <c r="AO86" i="1" s="1"/>
  <c r="AL85" i="1"/>
  <c r="AK85" i="1"/>
  <c r="AO61" i="1"/>
  <c r="AO87" i="1" s="1"/>
  <c r="AJ85" i="1"/>
  <c r="AP79" i="1"/>
  <c r="AP85" i="1"/>
  <c r="AQ85" i="1"/>
  <c r="AO79" i="1"/>
  <c r="AK43" i="1"/>
  <c r="AK86" i="1" s="1"/>
  <c r="AO85" i="1"/>
  <c r="AN79" i="1"/>
  <c r="AQ61" i="1"/>
  <c r="AQ87" i="1" s="1"/>
  <c r="AN61" i="1"/>
  <c r="AN87" i="1" s="1"/>
  <c r="AM61" i="1"/>
  <c r="AM87" i="1" s="1"/>
  <c r="AL43" i="1"/>
  <c r="AL86" i="1" s="1"/>
  <c r="AP61" i="1"/>
  <c r="AP87" i="1" s="1"/>
  <c r="AP43" i="1"/>
  <c r="AP86" i="1" s="1"/>
  <c r="AL61" i="1"/>
  <c r="AL87" i="1" s="1"/>
  <c r="AN43" i="1"/>
  <c r="AN86" i="1" s="1"/>
  <c r="AJ43" i="1"/>
  <c r="AJ86" i="1" s="1"/>
  <c r="AL79" i="1"/>
  <c r="AK79" i="1"/>
  <c r="AJ79" i="1"/>
  <c r="I46" i="1"/>
  <c r="H46" i="1"/>
  <c r="G46" i="1"/>
  <c r="F46" i="1"/>
  <c r="E46" i="1"/>
  <c r="D46" i="1"/>
  <c r="C46" i="1"/>
  <c r="B46" i="1"/>
  <c r="K45" i="1"/>
  <c r="K44" i="1"/>
  <c r="K43" i="1"/>
  <c r="I38" i="1"/>
  <c r="H38" i="1"/>
  <c r="G38" i="1"/>
  <c r="F38" i="1"/>
  <c r="E38" i="1"/>
  <c r="D38" i="1"/>
  <c r="C38" i="1"/>
  <c r="B38" i="1"/>
  <c r="K37" i="1"/>
  <c r="K36" i="1"/>
  <c r="K35" i="1"/>
  <c r="I30" i="1"/>
  <c r="H30" i="1"/>
  <c r="G30" i="1"/>
  <c r="F30" i="1"/>
  <c r="E30" i="1"/>
  <c r="D30" i="1"/>
  <c r="C30" i="1"/>
  <c r="B30" i="1"/>
  <c r="K29" i="1"/>
  <c r="K28" i="1"/>
  <c r="K27" i="1"/>
  <c r="I22" i="1"/>
  <c r="H22" i="1"/>
  <c r="G22" i="1"/>
  <c r="F22" i="1"/>
  <c r="E22" i="1"/>
  <c r="D22" i="1"/>
  <c r="C22" i="1"/>
  <c r="B22" i="1"/>
  <c r="K21" i="1"/>
  <c r="K20" i="1"/>
  <c r="K19" i="1"/>
  <c r="K13" i="1"/>
  <c r="K12" i="1"/>
  <c r="K11" i="1"/>
  <c r="I14" i="1"/>
  <c r="H14" i="1"/>
  <c r="G14" i="1"/>
  <c r="F14" i="1"/>
  <c r="E14" i="1"/>
  <c r="D14" i="1"/>
  <c r="C14" i="1"/>
  <c r="B14" i="1"/>
  <c r="N73" i="1"/>
  <c r="P71" i="1"/>
  <c r="R72" i="1"/>
  <c r="R73" i="1"/>
  <c r="N67" i="1"/>
  <c r="P69" i="1"/>
  <c r="R67" i="1"/>
  <c r="P68" i="1"/>
  <c r="N69" i="1"/>
  <c r="N71" i="1"/>
  <c r="R69" i="1"/>
  <c r="P70" i="1"/>
  <c r="Q68" i="1"/>
  <c r="Q70" i="1"/>
  <c r="R70" i="1"/>
  <c r="Q67" i="1"/>
  <c r="P72" i="1"/>
  <c r="Q69" i="1"/>
  <c r="O69" i="1"/>
  <c r="N70" i="1"/>
  <c r="O70" i="1"/>
  <c r="P66" i="1"/>
  <c r="N66" i="1"/>
  <c r="P67" i="1"/>
  <c r="O71" i="1"/>
  <c r="O73" i="1"/>
  <c r="Q66" i="1"/>
  <c r="P73" i="1"/>
  <c r="O67" i="1"/>
  <c r="R71" i="1"/>
  <c r="Q71" i="1"/>
  <c r="Q72" i="1"/>
  <c r="N68" i="1"/>
  <c r="O68" i="1"/>
  <c r="R68" i="1"/>
  <c r="O66" i="1"/>
  <c r="Q73" i="1"/>
  <c r="O72" i="1"/>
  <c r="R66" i="1"/>
  <c r="N72" i="1"/>
  <c r="AP88" i="1" l="1"/>
  <c r="AM88" i="1"/>
  <c r="AK88" i="1"/>
  <c r="AL88" i="1"/>
  <c r="AJ88" i="1"/>
  <c r="AO88" i="1"/>
  <c r="AQ88" i="1"/>
  <c r="AN88" i="1"/>
  <c r="K14" i="1"/>
  <c r="K46" i="1"/>
  <c r="K38" i="1"/>
  <c r="K30" i="1"/>
  <c r="K22" i="1"/>
  <c r="N57" i="1" l="1"/>
  <c r="AF40" i="1"/>
  <c r="AG39" i="1"/>
  <c r="AF38" i="1"/>
  <c r="S40" i="1"/>
  <c r="Q40" i="1"/>
  <c r="P39" i="1"/>
  <c r="N75" i="1"/>
  <c r="U40" i="1"/>
  <c r="R40" i="1"/>
  <c r="N22" i="1"/>
  <c r="AC38" i="1"/>
  <c r="T40" i="1"/>
  <c r="V40" i="1"/>
  <c r="AI40" i="1"/>
  <c r="R38" i="1"/>
  <c r="S38" i="1"/>
  <c r="N76" i="1"/>
  <c r="AC40" i="1"/>
  <c r="Z38" i="1"/>
  <c r="N20" i="1"/>
  <c r="AB40" i="1"/>
  <c r="P40" i="1"/>
  <c r="P38" i="1"/>
  <c r="O40" i="1"/>
  <c r="T39" i="1"/>
  <c r="Q38" i="1"/>
  <c r="AE39" i="1"/>
  <c r="U38" i="1"/>
  <c r="W40" i="1"/>
  <c r="AH40" i="1"/>
  <c r="O41" i="1"/>
  <c r="N56" i="1"/>
  <c r="AG40" i="1"/>
  <c r="Q39" i="1"/>
  <c r="N38" i="1"/>
  <c r="N40" i="1"/>
  <c r="T38" i="1"/>
  <c r="T41" i="1"/>
  <c r="U41" i="1"/>
  <c r="V39" i="1"/>
  <c r="Z40" i="1"/>
  <c r="AA40" i="1"/>
  <c r="N74" i="1"/>
  <c r="AB41" i="1"/>
  <c r="AA38" i="1"/>
  <c r="AC41" i="1"/>
  <c r="N59" i="1"/>
  <c r="AD41" i="1"/>
  <c r="N23" i="1"/>
  <c r="X38" i="1"/>
  <c r="W39" i="1"/>
  <c r="V38" i="1"/>
  <c r="X41" i="1"/>
  <c r="W38" i="1"/>
  <c r="Y41" i="1"/>
  <c r="O39" i="1"/>
  <c r="AA39" i="1"/>
  <c r="N41" i="1"/>
  <c r="AB38" i="1"/>
  <c r="AF39" i="1"/>
  <c r="AH39" i="1"/>
  <c r="AH41" i="1"/>
  <c r="AG38" i="1"/>
  <c r="AB39" i="1"/>
  <c r="AC39" i="1"/>
  <c r="AD39" i="1"/>
  <c r="AH38" i="1"/>
  <c r="AI38" i="1"/>
  <c r="N77" i="1"/>
  <c r="W41" i="1"/>
  <c r="AA41" i="1"/>
  <c r="R39" i="1"/>
  <c r="R41" i="1"/>
  <c r="Y38" i="1"/>
  <c r="AE41" i="1"/>
  <c r="X39" i="1"/>
  <c r="AI41" i="1"/>
  <c r="Y39" i="1"/>
  <c r="Z39" i="1"/>
  <c r="AD38" i="1"/>
  <c r="AF41" i="1"/>
  <c r="AE38" i="1"/>
  <c r="AG41" i="1"/>
  <c r="Z41" i="1"/>
  <c r="V41" i="1"/>
  <c r="AD40" i="1"/>
  <c r="AE40" i="1"/>
  <c r="N39" i="1"/>
  <c r="N21" i="1"/>
  <c r="N58" i="1"/>
  <c r="X40" i="1"/>
  <c r="P41" i="1"/>
  <c r="S39" i="1"/>
  <c r="O38" i="1"/>
  <c r="Q41" i="1"/>
  <c r="U74" i="1"/>
  <c r="S75" i="1"/>
  <c r="Q76" i="1"/>
  <c r="Y76" i="1"/>
  <c r="W77" i="1"/>
  <c r="O74" i="1"/>
  <c r="W74" i="1"/>
  <c r="U75" i="1"/>
  <c r="S76" i="1"/>
  <c r="Q77" i="1"/>
  <c r="Y77" i="1"/>
  <c r="Q74" i="1"/>
  <c r="Y74" i="1"/>
  <c r="O75" i="1"/>
  <c r="W75" i="1"/>
  <c r="U76" i="1"/>
  <c r="S77" i="1"/>
  <c r="O77" i="1"/>
  <c r="S74" i="1"/>
  <c r="Q75" i="1"/>
  <c r="Y75" i="1"/>
  <c r="O76" i="1"/>
  <c r="W76" i="1"/>
  <c r="U77" i="1"/>
  <c r="P74" i="1"/>
  <c r="T74" i="1"/>
  <c r="X74" i="1"/>
  <c r="R75" i="1"/>
  <c r="V75" i="1"/>
  <c r="Z75" i="1"/>
  <c r="P76" i="1"/>
  <c r="T76" i="1"/>
  <c r="X76" i="1"/>
  <c r="R77" i="1"/>
  <c r="V77" i="1"/>
  <c r="Z77" i="1"/>
  <c r="R74" i="1"/>
  <c r="V74" i="1"/>
  <c r="Z74" i="1"/>
  <c r="P75" i="1"/>
  <c r="T75" i="1"/>
  <c r="X75" i="1"/>
  <c r="R76" i="1"/>
  <c r="V76" i="1"/>
  <c r="Z76" i="1"/>
  <c r="P77" i="1"/>
  <c r="T77" i="1"/>
  <c r="X77" i="1"/>
  <c r="R56" i="1"/>
  <c r="AH56" i="1"/>
  <c r="X57" i="1"/>
  <c r="AF57" i="1"/>
  <c r="V58" i="1"/>
  <c r="T59" i="1"/>
  <c r="V56" i="1"/>
  <c r="AD56" i="1"/>
  <c r="T57" i="1"/>
  <c r="R58" i="1"/>
  <c r="Z58" i="1"/>
  <c r="AH58" i="1"/>
  <c r="P59" i="1"/>
  <c r="X59" i="1"/>
  <c r="P56" i="1"/>
  <c r="X56" i="1"/>
  <c r="AF56" i="1"/>
  <c r="V57" i="1"/>
  <c r="AD57" i="1"/>
  <c r="T58" i="1"/>
  <c r="AB58" i="1"/>
  <c r="R59" i="1"/>
  <c r="Z59" i="1"/>
  <c r="Z56" i="1"/>
  <c r="P57" i="1"/>
  <c r="AD58" i="1"/>
  <c r="AB59" i="1"/>
  <c r="T56" i="1"/>
  <c r="AB56" i="1"/>
  <c r="R57" i="1"/>
  <c r="Z57" i="1"/>
  <c r="AH57" i="1"/>
  <c r="P58" i="1"/>
  <c r="X58" i="1"/>
  <c r="AF58" i="1"/>
  <c r="V59" i="1"/>
  <c r="AF59" i="1"/>
  <c r="AD59" i="1"/>
  <c r="AH59" i="1"/>
  <c r="Q56" i="1"/>
  <c r="U56" i="1"/>
  <c r="Y56" i="1"/>
  <c r="AC56" i="1"/>
  <c r="AG56" i="1"/>
  <c r="O57" i="1"/>
  <c r="S57" i="1"/>
  <c r="W57" i="1"/>
  <c r="AA57" i="1"/>
  <c r="AE57" i="1"/>
  <c r="AI57" i="1"/>
  <c r="Q58" i="1"/>
  <c r="U58" i="1"/>
  <c r="Y58" i="1"/>
  <c r="AC58" i="1"/>
  <c r="AG58" i="1"/>
  <c r="O59" i="1"/>
  <c r="S59" i="1"/>
  <c r="W59" i="1"/>
  <c r="AA59" i="1"/>
  <c r="AE59" i="1"/>
  <c r="AI59" i="1"/>
  <c r="O56" i="1"/>
  <c r="S56" i="1"/>
  <c r="W56" i="1"/>
  <c r="AA56" i="1"/>
  <c r="AE56" i="1"/>
  <c r="AI56" i="1"/>
  <c r="Q57" i="1"/>
  <c r="U57" i="1"/>
  <c r="Y57" i="1"/>
  <c r="AC57" i="1"/>
  <c r="AG57" i="1"/>
  <c r="O58" i="1"/>
  <c r="S58" i="1"/>
  <c r="W58" i="1"/>
  <c r="AA58" i="1"/>
  <c r="AE58" i="1"/>
  <c r="AI58" i="1"/>
  <c r="Q59" i="1"/>
  <c r="U59" i="1"/>
  <c r="Y59" i="1"/>
  <c r="AC59" i="1"/>
  <c r="AG59" i="1"/>
  <c r="P20" i="1"/>
  <c r="T20" i="1"/>
  <c r="X20" i="1"/>
  <c r="AB20" i="1"/>
  <c r="P21" i="1"/>
  <c r="T21" i="1"/>
  <c r="X21" i="1"/>
  <c r="AB21" i="1"/>
  <c r="P22" i="1"/>
  <c r="T22" i="1"/>
  <c r="X22" i="1"/>
  <c r="AB22" i="1"/>
  <c r="P23" i="1"/>
  <c r="T23" i="1"/>
  <c r="AB23" i="1"/>
  <c r="Q20" i="1"/>
  <c r="U20" i="1"/>
  <c r="Y20" i="1"/>
  <c r="AC20" i="1"/>
  <c r="Q21" i="1"/>
  <c r="U21" i="1"/>
  <c r="Y21" i="1"/>
  <c r="AC21" i="1"/>
  <c r="Q22" i="1"/>
  <c r="U22" i="1"/>
  <c r="Y22" i="1"/>
  <c r="AC22" i="1"/>
  <c r="Q23" i="1"/>
  <c r="U23" i="1"/>
  <c r="Y23" i="1"/>
  <c r="AC23" i="1"/>
  <c r="R20" i="1"/>
  <c r="V20" i="1"/>
  <c r="Z20" i="1"/>
  <c r="R21" i="1"/>
  <c r="V21" i="1"/>
  <c r="Z21" i="1"/>
  <c r="R22" i="1"/>
  <c r="V22" i="1"/>
  <c r="Z22" i="1"/>
  <c r="R23" i="1"/>
  <c r="V23" i="1"/>
  <c r="Z23" i="1"/>
  <c r="S20" i="1"/>
  <c r="W20" i="1"/>
  <c r="AA20" i="1"/>
  <c r="S21" i="1"/>
  <c r="W21" i="1"/>
  <c r="AA21" i="1"/>
  <c r="S22" i="1"/>
  <c r="W22" i="1"/>
  <c r="AA22" i="1"/>
  <c r="S23" i="1"/>
  <c r="W23" i="1"/>
  <c r="AA23" i="1"/>
  <c r="O23" i="1"/>
  <c r="O22" i="1"/>
  <c r="O21" i="1"/>
  <c r="O20" i="1"/>
  <c r="V79" i="1" l="1"/>
  <c r="R79" i="1"/>
  <c r="Q79" i="1"/>
  <c r="U79" i="1"/>
  <c r="O79" i="1"/>
  <c r="Y79" i="1"/>
  <c r="Z79" i="1"/>
  <c r="W79" i="1"/>
  <c r="N79" i="1"/>
  <c r="X79" i="1"/>
  <c r="S79" i="1"/>
  <c r="T79" i="1"/>
  <c r="P79" i="1"/>
  <c r="W61" i="1"/>
  <c r="W87" i="1" s="1"/>
  <c r="Z61" i="1"/>
  <c r="Z87" i="1" s="1"/>
  <c r="Q61" i="1"/>
  <c r="Q87" i="1" s="1"/>
  <c r="X61" i="1"/>
  <c r="X87" i="1" s="1"/>
  <c r="AD61" i="1"/>
  <c r="AD87" i="1" s="1"/>
  <c r="T61" i="1"/>
  <c r="T87" i="1" s="1"/>
  <c r="S61" i="1"/>
  <c r="S87" i="1" s="1"/>
  <c r="P61" i="1"/>
  <c r="P87" i="1" s="1"/>
  <c r="V61" i="1"/>
  <c r="V87" i="1" s="1"/>
  <c r="O43" i="1"/>
  <c r="O86" i="1" s="1"/>
  <c r="O61" i="1"/>
  <c r="O87" i="1" s="1"/>
  <c r="AG61" i="1"/>
  <c r="AG87" i="1" s="1"/>
  <c r="AB43" i="1"/>
  <c r="AB86" i="1" s="1"/>
  <c r="AI61" i="1"/>
  <c r="AI87" i="1" s="1"/>
  <c r="AC61" i="1"/>
  <c r="AC87" i="1" s="1"/>
  <c r="AE43" i="1"/>
  <c r="AE86" i="1" s="1"/>
  <c r="X43" i="1"/>
  <c r="X86" i="1" s="1"/>
  <c r="AE61" i="1"/>
  <c r="AE87" i="1" s="1"/>
  <c r="Y61" i="1"/>
  <c r="Y87" i="1" s="1"/>
  <c r="AH61" i="1"/>
  <c r="AH87" i="1" s="1"/>
  <c r="AA61" i="1"/>
  <c r="AA87" i="1" s="1"/>
  <c r="U61" i="1"/>
  <c r="U87" i="1" s="1"/>
  <c r="AF61" i="1"/>
  <c r="AF87" i="1" s="1"/>
  <c r="R61" i="1"/>
  <c r="R87" i="1" s="1"/>
  <c r="N61" i="1"/>
  <c r="N87" i="1" s="1"/>
  <c r="AG43" i="1"/>
  <c r="AG86" i="1" s="1"/>
  <c r="P43" i="1"/>
  <c r="P86" i="1" s="1"/>
  <c r="R43" i="1"/>
  <c r="R86" i="1" s="1"/>
  <c r="W43" i="1"/>
  <c r="W86" i="1" s="1"/>
  <c r="AA43" i="1"/>
  <c r="AA86" i="1" s="1"/>
  <c r="T43" i="1"/>
  <c r="T86" i="1" s="1"/>
  <c r="V43" i="1"/>
  <c r="V86" i="1" s="1"/>
  <c r="AH43" i="1"/>
  <c r="AH86" i="1" s="1"/>
  <c r="N43" i="1"/>
  <c r="N86" i="1" s="1"/>
  <c r="Z43" i="1"/>
  <c r="Z86" i="1" s="1"/>
  <c r="AC43" i="1"/>
  <c r="AC86" i="1" s="1"/>
  <c r="AF43" i="1"/>
  <c r="AF86" i="1" s="1"/>
  <c r="Q43" i="1"/>
  <c r="Q86" i="1" s="1"/>
  <c r="AD43" i="1"/>
  <c r="AD86" i="1" s="1"/>
  <c r="AI39" i="1"/>
  <c r="U39" i="1"/>
  <c r="U43" i="1" s="1"/>
  <c r="U86" i="1" s="1"/>
  <c r="X23" i="1"/>
  <c r="Y40" i="1"/>
  <c r="Y43" i="1" s="1"/>
  <c r="Y86" i="1" s="1"/>
  <c r="AB57" i="1"/>
  <c r="AB61" i="1" s="1"/>
  <c r="AB87" i="1" s="1"/>
  <c r="S41" i="1"/>
  <c r="S43" i="1" s="1"/>
  <c r="S86" i="1" s="1"/>
  <c r="AI43" i="1" l="1"/>
  <c r="AI86" i="1" s="1"/>
  <c r="N25" i="1"/>
  <c r="N85" i="1" s="1"/>
  <c r="AD76" i="1"/>
  <c r="AF74" i="1"/>
  <c r="AG75" i="1"/>
  <c r="AI76" i="1"/>
  <c r="AH75" i="1"/>
  <c r="AE77" i="1"/>
  <c r="AC75" i="1"/>
  <c r="AB75" i="1"/>
  <c r="AB77" i="1"/>
  <c r="AA75" i="1"/>
  <c r="AA77" i="1"/>
  <c r="AD75" i="1"/>
  <c r="AE74" i="1"/>
  <c r="AE76" i="1"/>
  <c r="AF75" i="1"/>
  <c r="AG74" i="1"/>
  <c r="AG76" i="1"/>
  <c r="AI75" i="1"/>
  <c r="AH74" i="1"/>
  <c r="AH76" i="1"/>
  <c r="AG77" i="1"/>
  <c r="AC74" i="1"/>
  <c r="AC76" i="1"/>
  <c r="AB74" i="1"/>
  <c r="AB76" i="1"/>
  <c r="AA74" i="1"/>
  <c r="AA76" i="1"/>
  <c r="AF77" i="1"/>
  <c r="AD74" i="1"/>
  <c r="AE75" i="1"/>
  <c r="AF76" i="1"/>
  <c r="AI74" i="1"/>
  <c r="AI77" i="1"/>
  <c r="AC77" i="1"/>
  <c r="AH77" i="1"/>
  <c r="AD77" i="1"/>
  <c r="AE85" i="1"/>
  <c r="AD85" i="1"/>
  <c r="AC25" i="1"/>
  <c r="AC85" i="1" s="1"/>
  <c r="AB25" i="1"/>
  <c r="AB85" i="1" s="1"/>
  <c r="AA25" i="1"/>
  <c r="AA85" i="1" s="1"/>
  <c r="Z25" i="1"/>
  <c r="Z85" i="1" s="1"/>
  <c r="Y25" i="1"/>
  <c r="Y85" i="1" s="1"/>
  <c r="X25" i="1"/>
  <c r="X85" i="1" s="1"/>
  <c r="W25" i="1"/>
  <c r="W85" i="1" s="1"/>
  <c r="V25" i="1"/>
  <c r="V85" i="1" s="1"/>
  <c r="U25" i="1"/>
  <c r="U85" i="1" s="1"/>
  <c r="T25" i="1"/>
  <c r="T85" i="1" s="1"/>
  <c r="AI85" i="1"/>
  <c r="S25" i="1"/>
  <c r="S85" i="1" s="1"/>
  <c r="AH85" i="1"/>
  <c r="R25" i="1"/>
  <c r="R85" i="1" s="1"/>
  <c r="AG85" i="1"/>
  <c r="Q25" i="1"/>
  <c r="Q85" i="1" s="1"/>
  <c r="AF85" i="1"/>
  <c r="P25" i="1"/>
  <c r="P85" i="1" s="1"/>
  <c r="O25" i="1"/>
  <c r="O85" i="1" s="1"/>
  <c r="AD79" i="1" l="1"/>
  <c r="AC79" i="1"/>
  <c r="AE79" i="1"/>
  <c r="AH79" i="1"/>
  <c r="AA79" i="1"/>
  <c r="AF79" i="1"/>
  <c r="AI79" i="1"/>
  <c r="AB79" i="1"/>
  <c r="AG79" i="1"/>
  <c r="P88" i="1"/>
  <c r="Z88" i="1"/>
  <c r="AG88" i="1"/>
  <c r="AC88" i="1"/>
  <c r="Q88" i="1"/>
  <c r="AD88" i="1"/>
  <c r="AH88" i="1"/>
  <c r="S88" i="1"/>
  <c r="V88" i="1"/>
  <c r="Y88" i="1"/>
  <c r="AF88" i="1"/>
  <c r="AI88" i="1"/>
  <c r="W88" i="1"/>
  <c r="AA88" i="1"/>
  <c r="AE88" i="1"/>
  <c r="R88" i="1"/>
  <c r="X88" i="1"/>
  <c r="AB88" i="1"/>
  <c r="T88" i="1"/>
  <c r="O88" i="1"/>
  <c r="U88" i="1"/>
  <c r="N88" i="1"/>
  <c r="K214" i="1"/>
</calcChain>
</file>

<file path=xl/sharedStrings.xml><?xml version="1.0" encoding="utf-8"?>
<sst xmlns="http://schemas.openxmlformats.org/spreadsheetml/2006/main" count="1089" uniqueCount="141">
  <si>
    <t>nj 2011</t>
  </si>
  <si>
    <t>vj 2011</t>
  </si>
  <si>
    <t>nj 2010</t>
  </si>
  <si>
    <t>vj 2010</t>
  </si>
  <si>
    <t>nj 2009</t>
  </si>
  <si>
    <t>Gr</t>
  </si>
  <si>
    <t>Fr</t>
  </si>
  <si>
    <t>Dr</t>
  </si>
  <si>
    <t>NdJ</t>
  </si>
  <si>
    <t>1e</t>
  </si>
  <si>
    <t>2e</t>
  </si>
  <si>
    <t>3e</t>
  </si>
  <si>
    <t>4e</t>
  </si>
  <si>
    <t>Totaal</t>
  </si>
  <si>
    <t>6e</t>
  </si>
  <si>
    <t>5e</t>
  </si>
  <si>
    <t>Land</t>
  </si>
  <si>
    <t>vj 2009</t>
  </si>
  <si>
    <t>nj 2008</t>
  </si>
  <si>
    <t>vj 2008</t>
  </si>
  <si>
    <t>Overzicht aantal Jeugd teams per regio en per klasse</t>
  </si>
  <si>
    <t>nj 2007</t>
  </si>
  <si>
    <t>vj 2007</t>
  </si>
  <si>
    <t>nj 2006</t>
  </si>
  <si>
    <t>vj 2006</t>
  </si>
  <si>
    <t>nj 2005</t>
  </si>
  <si>
    <t>vj 2005</t>
  </si>
  <si>
    <t>nj 2004</t>
  </si>
  <si>
    <t>vj 2004</t>
  </si>
  <si>
    <t>nj 2003</t>
  </si>
  <si>
    <t>vj 2003</t>
  </si>
  <si>
    <t>nj 2002</t>
  </si>
  <si>
    <t>vj 2002</t>
  </si>
  <si>
    <t>comp</t>
  </si>
  <si>
    <t>vj02</t>
  </si>
  <si>
    <t>nj03</t>
  </si>
  <si>
    <t>vj04</t>
  </si>
  <si>
    <t>nj04</t>
  </si>
  <si>
    <t>vj05</t>
  </si>
  <si>
    <t>nj05</t>
  </si>
  <si>
    <t>vj06</t>
  </si>
  <si>
    <t>nj06</t>
  </si>
  <si>
    <t>vj07</t>
  </si>
  <si>
    <t>nj07</t>
  </si>
  <si>
    <t>vj08</t>
  </si>
  <si>
    <t>nj08</t>
  </si>
  <si>
    <t>vj09</t>
  </si>
  <si>
    <t>nj09</t>
  </si>
  <si>
    <t>vj10</t>
  </si>
  <si>
    <t>nj10</t>
  </si>
  <si>
    <t>vj11</t>
  </si>
  <si>
    <t>nj11</t>
  </si>
  <si>
    <t>vj12</t>
  </si>
  <si>
    <t>nj12</t>
  </si>
  <si>
    <t>L+N</t>
  </si>
  <si>
    <t>1 / 2</t>
  </si>
  <si>
    <t>5 /6</t>
  </si>
  <si>
    <t>vj03</t>
  </si>
  <si>
    <t>3 / 4</t>
  </si>
  <si>
    <t>Teams uit regio Groningen</t>
  </si>
  <si>
    <t>Teams uit regio regio Friesland</t>
  </si>
  <si>
    <t>Teams uit regio Drenthe</t>
  </si>
  <si>
    <t>De Landelijke jeugdteams zijn ZONDER de meisjes teams</t>
  </si>
  <si>
    <t>nj02</t>
  </si>
  <si>
    <t>Teams uit alle 3 de regio's samen</t>
  </si>
  <si>
    <t>behalve vj 2002. Die zijn inclusief</t>
  </si>
  <si>
    <t>gegevens Groningen Jeugd volgens Gert-Jan Huiskes</t>
  </si>
  <si>
    <t>nj 2001</t>
  </si>
  <si>
    <t>nj01</t>
  </si>
  <si>
    <t>Let op nj 01 en vj 02: niet alle aantallen beschikbaar!</t>
  </si>
  <si>
    <t>Let op vj 02:  regio aantallen niet beschikbaar!</t>
  </si>
  <si>
    <t>Noord</t>
  </si>
  <si>
    <t>6e/St</t>
  </si>
  <si>
    <t>5e/PW</t>
  </si>
  <si>
    <t>klasse:</t>
  </si>
  <si>
    <t>regio:</t>
  </si>
  <si>
    <t>Tot</t>
  </si>
  <si>
    <t>vj 2012</t>
  </si>
  <si>
    <t>nj 2012</t>
  </si>
  <si>
    <t>vj 2013</t>
  </si>
  <si>
    <t>nj 2013</t>
  </si>
  <si>
    <t>Onderstaande tabellen alleen: laatste ingevulde kolom kopieëren naar rechts</t>
  </si>
  <si>
    <t>Tabellen hieronder t.b.v gegevensinvoer</t>
  </si>
  <si>
    <t>vj13</t>
  </si>
  <si>
    <t>nj13</t>
  </si>
  <si>
    <t>vj14</t>
  </si>
  <si>
    <t>nj14</t>
  </si>
  <si>
    <t>vj15</t>
  </si>
  <si>
    <t>nj15</t>
  </si>
  <si>
    <t>vj16</t>
  </si>
  <si>
    <t>vj 2014</t>
  </si>
  <si>
    <t>nj 2014</t>
  </si>
  <si>
    <t>vj 2015</t>
  </si>
  <si>
    <t>nj 2015</t>
  </si>
  <si>
    <t>Mini</t>
  </si>
  <si>
    <t>Let op nj01  EN  vj02 tm nj04: Dr regio NIET beschikbaar!</t>
  </si>
  <si>
    <t>nj16</t>
  </si>
  <si>
    <t>vj17</t>
  </si>
  <si>
    <t>vj 2016</t>
  </si>
  <si>
    <t>nj 2016</t>
  </si>
  <si>
    <t>"Mini"</t>
  </si>
  <si>
    <t>vj 2017</t>
  </si>
  <si>
    <t>nj 2017</t>
  </si>
  <si>
    <t>nj17</t>
  </si>
  <si>
    <t>Vanaf najaar 2016: Actief (Eelde) en Vries gefuseerd.; nu toegerekend aan regio Groningen</t>
  </si>
  <si>
    <t>vj18</t>
  </si>
  <si>
    <t>nj18</t>
  </si>
  <si>
    <t>vj19</t>
  </si>
  <si>
    <t>nj19</t>
  </si>
  <si>
    <t>vj20</t>
  </si>
  <si>
    <t>nj20</t>
  </si>
  <si>
    <t>vj 2018</t>
  </si>
  <si>
    <t>nj 2018</t>
  </si>
  <si>
    <t>vj 2019</t>
  </si>
  <si>
    <t>nj 2019</t>
  </si>
  <si>
    <t>vj 2020</t>
  </si>
  <si>
    <t>nj 2020</t>
  </si>
  <si>
    <t>TSd</t>
  </si>
  <si>
    <t>Vanaf nj 2017 van Erric Kaptein (NAS eindstanden)</t>
  </si>
  <si>
    <t>Argus 1/3, GTTC 1</t>
  </si>
  <si>
    <t>Landelijk:</t>
  </si>
  <si>
    <t>Buitenp 1, Dokk 1</t>
  </si>
  <si>
    <t>Dokk 1</t>
  </si>
  <si>
    <t>Assen 1, de T 1</t>
  </si>
  <si>
    <t>Buit. 1</t>
  </si>
  <si>
    <t>ND en lager: 2 mans teams</t>
  </si>
  <si>
    <t>4e en lager: 2 mans teams</t>
  </si>
  <si>
    <t>vj 2021</t>
  </si>
  <si>
    <t>nj 2021</t>
  </si>
  <si>
    <t>vj 2022</t>
  </si>
  <si>
    <t>nj 2022</t>
  </si>
  <si>
    <t>vj21</t>
  </si>
  <si>
    <t>nj21</t>
  </si>
  <si>
    <t>vj22</t>
  </si>
  <si>
    <t>nj22</t>
  </si>
  <si>
    <t>GEEN competitie gespeeld !</t>
  </si>
  <si>
    <t>1ste klasse t/m 4e klasse: FlexMatch</t>
  </si>
  <si>
    <t>Flex Match</t>
  </si>
  <si>
    <t>Tsduo</t>
  </si>
  <si>
    <t>vj 2023</t>
  </si>
  <si>
    <t>nj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</si>
</sst>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3" xfId="0" applyBorder="1"/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5" fillId="0" borderId="10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9" xfId="0" applyFont="1" applyBorder="1"/>
    <xf numFmtId="49" fontId="5" fillId="0" borderId="11" xfId="0" applyNumberFormat="1" applyFont="1" applyFill="1" applyBorder="1"/>
    <xf numFmtId="49" fontId="5" fillId="0" borderId="10" xfId="0" applyNumberFormat="1" applyFont="1" applyBorder="1"/>
    <xf numFmtId="49" fontId="5" fillId="0" borderId="12" xfId="0" applyNumberFormat="1" applyFont="1" applyBorder="1"/>
    <xf numFmtId="49" fontId="5" fillId="0" borderId="13" xfId="0" applyNumberFormat="1" applyFont="1" applyBorder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/>
    <xf numFmtId="0" fontId="4" fillId="0" borderId="16" xfId="0" applyFont="1" applyBorder="1"/>
    <xf numFmtId="0" fontId="4" fillId="0" borderId="18" xfId="0" applyFont="1" applyBorder="1"/>
    <xf numFmtId="49" fontId="5" fillId="0" borderId="0" xfId="0" applyNumberFormat="1" applyFont="1" applyFill="1" applyBorder="1"/>
    <xf numFmtId="49" fontId="5" fillId="0" borderId="0" xfId="0" applyNumberFormat="1" applyFont="1" applyBorder="1"/>
    <xf numFmtId="0" fontId="5" fillId="0" borderId="19" xfId="0" applyFont="1" applyBorder="1"/>
    <xf numFmtId="0" fontId="5" fillId="0" borderId="4" xfId="0" applyFont="1" applyBorder="1"/>
    <xf numFmtId="0" fontId="5" fillId="0" borderId="2" xfId="0" applyFont="1" applyBorder="1"/>
    <xf numFmtId="0" fontId="4" fillId="3" borderId="0" xfId="0" applyFont="1" applyFill="1" applyBorder="1"/>
    <xf numFmtId="0" fontId="5" fillId="0" borderId="1" xfId="0" applyFont="1" applyBorder="1"/>
    <xf numFmtId="0" fontId="4" fillId="0" borderId="6" xfId="0" applyFont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2" borderId="0" xfId="0" applyFont="1" applyFill="1" applyBorder="1"/>
    <xf numFmtId="0" fontId="5" fillId="0" borderId="21" xfId="0" applyFont="1" applyBorder="1"/>
    <xf numFmtId="0" fontId="5" fillId="0" borderId="20" xfId="0" applyFont="1" applyBorder="1"/>
    <xf numFmtId="0" fontId="5" fillId="0" borderId="22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24" xfId="0" applyFont="1" applyBorder="1"/>
    <xf numFmtId="0" fontId="5" fillId="0" borderId="23" xfId="0" applyFont="1" applyBorder="1"/>
    <xf numFmtId="0" fontId="5" fillId="4" borderId="23" xfId="0" applyFont="1" applyFill="1" applyBorder="1"/>
    <xf numFmtId="0" fontId="0" fillId="0" borderId="27" xfId="0" applyBorder="1"/>
    <xf numFmtId="0" fontId="0" fillId="0" borderId="28" xfId="0" applyBorder="1"/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Fill="1" applyBorder="1"/>
    <xf numFmtId="0" fontId="5" fillId="0" borderId="2" xfId="0" applyFont="1" applyBorder="1" applyAlignment="1">
      <alignment horizontal="center"/>
    </xf>
    <xf numFmtId="0" fontId="4" fillId="0" borderId="2" xfId="0" applyFont="1" applyFill="1" applyBorder="1"/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49" fontId="5" fillId="0" borderId="17" xfId="0" applyNumberFormat="1" applyFont="1" applyFill="1" applyBorder="1"/>
    <xf numFmtId="0" fontId="0" fillId="0" borderId="18" xfId="0" applyBorder="1"/>
    <xf numFmtId="0" fontId="6" fillId="0" borderId="32" xfId="0" applyFont="1" applyBorder="1"/>
    <xf numFmtId="0" fontId="6" fillId="0" borderId="31" xfId="0" applyFont="1" applyBorder="1"/>
    <xf numFmtId="0" fontId="5" fillId="5" borderId="0" xfId="0" applyFont="1" applyFill="1"/>
    <xf numFmtId="0" fontId="0" fillId="5" borderId="3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2" fontId="0" fillId="5" borderId="0" xfId="0" applyNumberFormat="1" applyFont="1" applyFill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2" fontId="0" fillId="5" borderId="9" xfId="0" applyNumberFormat="1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2" fontId="0" fillId="5" borderId="3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0"/>
            </a:pPr>
            <a:r>
              <a:rPr lang="nl-NL" sz="1600" b="0">
                <a:effectLst/>
              </a:rPr>
              <a:t>Aantallen teams per klassecombinatie uit</a:t>
            </a:r>
            <a:r>
              <a:rPr lang="nl-NL" sz="1600" b="0" baseline="0">
                <a:effectLst/>
              </a:rPr>
              <a:t> regio Groningen</a:t>
            </a:r>
            <a:endParaRPr lang="nl-NL" sz="1600" b="0">
              <a:effectLst/>
            </a:endParaRPr>
          </a:p>
        </c:rich>
      </c:tx>
      <c:layout>
        <c:manualLayout>
          <c:xMode val="edge"/>
          <c:yMode val="edge"/>
          <c:x val="9.7598215070277827E-2"/>
          <c:y val="6.083649380604142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v>Gr: Mini</c:v>
          </c:tx>
          <c:invertIfNegative val="0"/>
          <c:cat>
            <c:strRef>
              <c:f>Tabellen!$N$11:$BD$11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Tabellen!$N$24:$BD$24</c:f>
              <c:numCache>
                <c:formatCode>General</c:formatCode>
                <c:ptCount val="4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E-428B-900C-1272C39D846C}"/>
            </c:ext>
          </c:extLst>
        </c:ser>
        <c:ser>
          <c:idx val="3"/>
          <c:order val="1"/>
          <c:tx>
            <c:v>Gr: 5e + 6e kl</c:v>
          </c:tx>
          <c:invertIfNegative val="0"/>
          <c:cat>
            <c:strRef>
              <c:f>Tabellen!$N$11:$BD$11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Tabellen!$N$23:$BD$23</c:f>
              <c:numCache>
                <c:formatCode>General</c:formatCode>
                <c:ptCount val="43"/>
                <c:pt idx="0">
                  <c:v>12</c:v>
                </c:pt>
                <c:pt idx="1">
                  <c:v>11</c:v>
                </c:pt>
                <c:pt idx="2">
                  <c:v>16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  <c:pt idx="25">
                  <c:v>8</c:v>
                </c:pt>
                <c:pt idx="26">
                  <c:v>5</c:v>
                </c:pt>
                <c:pt idx="27">
                  <c:v>3</c:v>
                </c:pt>
                <c:pt idx="28">
                  <c:v>5</c:v>
                </c:pt>
                <c:pt idx="29">
                  <c:v>6</c:v>
                </c:pt>
                <c:pt idx="30">
                  <c:v>0</c:v>
                </c:pt>
                <c:pt idx="31">
                  <c:v>8</c:v>
                </c:pt>
                <c:pt idx="32">
                  <c:v>3.3333333333333335</c:v>
                </c:pt>
                <c:pt idx="33">
                  <c:v>2</c:v>
                </c:pt>
                <c:pt idx="34">
                  <c:v>3.3333333333333335</c:v>
                </c:pt>
                <c:pt idx="35">
                  <c:v>1.3333333333333333</c:v>
                </c:pt>
                <c:pt idx="36">
                  <c:v>5.3330000000000002</c:v>
                </c:pt>
                <c:pt idx="37">
                  <c:v>3.3333300000000001</c:v>
                </c:pt>
                <c:pt idx="38">
                  <c:v>5.33</c:v>
                </c:pt>
                <c:pt idx="39">
                  <c:v>0</c:v>
                </c:pt>
                <c:pt idx="40">
                  <c:v>2.67</c:v>
                </c:pt>
                <c:pt idx="41">
                  <c:v>0</c:v>
                </c:pt>
                <c:pt idx="4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E-428B-900C-1272C39D846C}"/>
            </c:ext>
          </c:extLst>
        </c:ser>
        <c:ser>
          <c:idx val="0"/>
          <c:order val="2"/>
          <c:tx>
            <c:v>Gr: 3e + 4e kl</c:v>
          </c:tx>
          <c:invertIfNegative val="0"/>
          <c:cat>
            <c:strRef>
              <c:f>Tabellen!$N$11:$BD$11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Tabellen!$N$22:$BD$22</c:f>
              <c:numCache>
                <c:formatCode>General</c:formatCode>
                <c:ptCount val="43"/>
                <c:pt idx="0">
                  <c:v>21</c:v>
                </c:pt>
                <c:pt idx="1">
                  <c:v>24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14</c:v>
                </c:pt>
                <c:pt idx="7">
                  <c:v>18</c:v>
                </c:pt>
                <c:pt idx="8">
                  <c:v>17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16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  <c:pt idx="25">
                  <c:v>8</c:v>
                </c:pt>
                <c:pt idx="26">
                  <c:v>7</c:v>
                </c:pt>
                <c:pt idx="27">
                  <c:v>11</c:v>
                </c:pt>
                <c:pt idx="28">
                  <c:v>9</c:v>
                </c:pt>
                <c:pt idx="29">
                  <c:v>6</c:v>
                </c:pt>
                <c:pt idx="30">
                  <c:v>10</c:v>
                </c:pt>
                <c:pt idx="31">
                  <c:v>12</c:v>
                </c:pt>
                <c:pt idx="32">
                  <c:v>9</c:v>
                </c:pt>
                <c:pt idx="33">
                  <c:v>9</c:v>
                </c:pt>
                <c:pt idx="34">
                  <c:v>7.6666666666666661</c:v>
                </c:pt>
                <c:pt idx="35">
                  <c:v>5.6666666666666661</c:v>
                </c:pt>
                <c:pt idx="36">
                  <c:v>10.67</c:v>
                </c:pt>
                <c:pt idx="37">
                  <c:v>5</c:v>
                </c:pt>
                <c:pt idx="38">
                  <c:v>8</c:v>
                </c:pt>
                <c:pt idx="39">
                  <c:v>0</c:v>
                </c:pt>
                <c:pt idx="40">
                  <c:v>6</c:v>
                </c:pt>
                <c:pt idx="41">
                  <c:v>5</c:v>
                </c:pt>
                <c:pt idx="4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BE-428B-900C-1272C39D846C}"/>
            </c:ext>
          </c:extLst>
        </c:ser>
        <c:ser>
          <c:idx val="1"/>
          <c:order val="3"/>
          <c:tx>
            <c:v>Gr: 1e + 2e kl</c:v>
          </c:tx>
          <c:invertIfNegative val="0"/>
          <c:cat>
            <c:strRef>
              <c:f>Tabellen!$N$11:$BD$11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Tabellen!$N$21:$BD$21</c:f>
              <c:numCache>
                <c:formatCode>General</c:formatCode>
                <c:ptCount val="43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  <c:pt idx="26">
                  <c:v>6</c:v>
                </c:pt>
                <c:pt idx="27">
                  <c:v>7</c:v>
                </c:pt>
                <c:pt idx="28">
                  <c:v>7</c:v>
                </c:pt>
                <c:pt idx="29">
                  <c:v>8</c:v>
                </c:pt>
                <c:pt idx="30">
                  <c:v>7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0</c:v>
                </c:pt>
                <c:pt idx="40">
                  <c:v>8</c:v>
                </c:pt>
                <c:pt idx="41">
                  <c:v>5</c:v>
                </c:pt>
                <c:pt idx="4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BE-428B-900C-1272C39D846C}"/>
            </c:ext>
          </c:extLst>
        </c:ser>
        <c:ser>
          <c:idx val="2"/>
          <c:order val="4"/>
          <c:tx>
            <c:v>Gr: Land + NdJ</c:v>
          </c:tx>
          <c:invertIfNegative val="0"/>
          <c:cat>
            <c:strRef>
              <c:f>Tabellen!$N$11:$BD$11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Tabellen!$N$20:$BD$20</c:f>
              <c:numCache>
                <c:formatCode>General</c:formatCode>
                <c:ptCount val="43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  <c:pt idx="38">
                  <c:v>6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BE-428B-900C-1272C39D8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646528"/>
        <c:axId val="709634880"/>
      </c:barChart>
      <c:catAx>
        <c:axId val="13064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competitie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9634880"/>
        <c:crosses val="autoZero"/>
        <c:auto val="0"/>
        <c:lblAlgn val="ctr"/>
        <c:lblOffset val="100"/>
        <c:tickLblSkip val="2"/>
        <c:noMultiLvlLbl val="0"/>
      </c:catAx>
      <c:valAx>
        <c:axId val="7096348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6465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0"/>
            </a:pPr>
            <a:r>
              <a:rPr lang="nl-NL" sz="1600" b="0">
                <a:effectLst/>
              </a:rPr>
              <a:t>Aantallen teams per klassecombinatie uit</a:t>
            </a:r>
            <a:r>
              <a:rPr lang="nl-NL" sz="1600" b="0" baseline="0">
                <a:effectLst/>
              </a:rPr>
              <a:t> regio Friesland</a:t>
            </a:r>
            <a:endParaRPr lang="nl-NL" sz="1600" b="0">
              <a:effectLst/>
            </a:endParaRPr>
          </a:p>
        </c:rich>
      </c:tx>
      <c:layout>
        <c:manualLayout>
          <c:xMode val="edge"/>
          <c:yMode val="edge"/>
          <c:x val="9.7598215070277827E-2"/>
          <c:y val="6.083649380604142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v>Fr: Mini</c:v>
          </c:tx>
          <c:invertIfNegative val="0"/>
          <c:cat>
            <c:strRef>
              <c:f>Tabellen!$N$29:$BD$29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Tabellen!$N$42:$BD$42</c:f>
              <c:numCache>
                <c:formatCode>General</c:formatCode>
                <c:ptCount val="43"/>
                <c:pt idx="25">
                  <c:v>10</c:v>
                </c:pt>
                <c:pt idx="26">
                  <c:v>5</c:v>
                </c:pt>
                <c:pt idx="27">
                  <c:v>6</c:v>
                </c:pt>
                <c:pt idx="28">
                  <c:v>4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7-4054-8910-43C5B79F29A1}"/>
            </c:ext>
          </c:extLst>
        </c:ser>
        <c:ser>
          <c:idx val="3"/>
          <c:order val="1"/>
          <c:tx>
            <c:v>Fr: 5e + 6e kl</c:v>
          </c:tx>
          <c:invertIfNegative val="0"/>
          <c:cat>
            <c:strRef>
              <c:f>Tabellen!$N$29:$BD$29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Tabellen!$N$41:$BD$41</c:f>
              <c:numCache>
                <c:formatCode>General</c:formatCode>
                <c:ptCount val="43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4</c:v>
                </c:pt>
                <c:pt idx="32">
                  <c:v>2</c:v>
                </c:pt>
                <c:pt idx="33">
                  <c:v>1.3333333333333333</c:v>
                </c:pt>
                <c:pt idx="34">
                  <c:v>2</c:v>
                </c:pt>
                <c:pt idx="35">
                  <c:v>0</c:v>
                </c:pt>
                <c:pt idx="36">
                  <c:v>2.6669999999999998</c:v>
                </c:pt>
                <c:pt idx="37">
                  <c:v>2</c:v>
                </c:pt>
                <c:pt idx="38">
                  <c:v>1.33</c:v>
                </c:pt>
                <c:pt idx="39">
                  <c:v>0</c:v>
                </c:pt>
                <c:pt idx="40">
                  <c:v>1.33</c:v>
                </c:pt>
                <c:pt idx="41">
                  <c:v>1.33</c:v>
                </c:pt>
                <c:pt idx="42">
                  <c:v>1.33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7-4054-8910-43C5B79F29A1}"/>
            </c:ext>
          </c:extLst>
        </c:ser>
        <c:ser>
          <c:idx val="0"/>
          <c:order val="2"/>
          <c:tx>
            <c:v>Fr: 3e + 4e kl</c:v>
          </c:tx>
          <c:invertIfNegative val="0"/>
          <c:cat>
            <c:strRef>
              <c:f>Tabellen!$N$29:$BD$29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Tabellen!$N$40:$BD$40</c:f>
              <c:numCache>
                <c:formatCode>General</c:formatCode>
                <c:ptCount val="43"/>
                <c:pt idx="0">
                  <c:v>22</c:v>
                </c:pt>
                <c:pt idx="1">
                  <c:v>16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6</c:v>
                </c:pt>
                <c:pt idx="27">
                  <c:v>5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4</c:v>
                </c:pt>
                <c:pt idx="32">
                  <c:v>3.3333333333333335</c:v>
                </c:pt>
                <c:pt idx="33">
                  <c:v>4</c:v>
                </c:pt>
                <c:pt idx="34">
                  <c:v>2</c:v>
                </c:pt>
                <c:pt idx="35">
                  <c:v>2</c:v>
                </c:pt>
                <c:pt idx="36">
                  <c:v>1.333</c:v>
                </c:pt>
                <c:pt idx="37">
                  <c:v>3.3330000000000002</c:v>
                </c:pt>
                <c:pt idx="38">
                  <c:v>3</c:v>
                </c:pt>
                <c:pt idx="39">
                  <c:v>0</c:v>
                </c:pt>
                <c:pt idx="40">
                  <c:v>4</c:v>
                </c:pt>
                <c:pt idx="41">
                  <c:v>5</c:v>
                </c:pt>
                <c:pt idx="4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7-4054-8910-43C5B79F29A1}"/>
            </c:ext>
          </c:extLst>
        </c:ser>
        <c:ser>
          <c:idx val="1"/>
          <c:order val="3"/>
          <c:tx>
            <c:v>Fr: 1e + 2e kl</c:v>
          </c:tx>
          <c:invertIfNegative val="0"/>
          <c:cat>
            <c:strRef>
              <c:f>Tabellen!$N$29:$BD$29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Tabellen!$N$39:$BD$39</c:f>
              <c:numCache>
                <c:formatCode>General</c:formatCode>
                <c:ptCount val="43"/>
                <c:pt idx="0">
                  <c:v>6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7</c:v>
                </c:pt>
                <c:pt idx="29">
                  <c:v>6</c:v>
                </c:pt>
                <c:pt idx="30">
                  <c:v>4</c:v>
                </c:pt>
                <c:pt idx="31">
                  <c:v>3</c:v>
                </c:pt>
                <c:pt idx="32">
                  <c:v>5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4</c:v>
                </c:pt>
                <c:pt idx="39">
                  <c:v>0</c:v>
                </c:pt>
                <c:pt idx="40">
                  <c:v>4</c:v>
                </c:pt>
                <c:pt idx="41">
                  <c:v>4</c:v>
                </c:pt>
                <c:pt idx="4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17-4054-8910-43C5B79F29A1}"/>
            </c:ext>
          </c:extLst>
        </c:ser>
        <c:ser>
          <c:idx val="2"/>
          <c:order val="4"/>
          <c:tx>
            <c:v>Fr: Land + NdJ</c:v>
          </c:tx>
          <c:invertIfNegative val="0"/>
          <c:cat>
            <c:strRef>
              <c:f>Tabellen!$N$29:$BD$29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Tabellen!$N$38:$BD$38</c:f>
              <c:numCache>
                <c:formatCode>General</c:formatCode>
                <c:ptCount val="43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4</c:v>
                </c:pt>
                <c:pt idx="36">
                  <c:v>4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17-4054-8910-43C5B79F2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648064"/>
        <c:axId val="709637184"/>
      </c:barChart>
      <c:catAx>
        <c:axId val="1306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competitie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9637184"/>
        <c:crosses val="autoZero"/>
        <c:auto val="0"/>
        <c:lblAlgn val="ctr"/>
        <c:lblOffset val="100"/>
        <c:tickLblSkip val="2"/>
        <c:noMultiLvlLbl val="0"/>
      </c:catAx>
      <c:valAx>
        <c:axId val="70963718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6480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0"/>
            </a:pPr>
            <a:r>
              <a:rPr lang="nl-NL" sz="1600" b="0">
                <a:effectLst/>
              </a:rPr>
              <a:t>Aantallen teams per klassecombinatie uit</a:t>
            </a:r>
            <a:r>
              <a:rPr lang="nl-NL" sz="1600" b="0" baseline="0">
                <a:effectLst/>
              </a:rPr>
              <a:t> regio Drenthe</a:t>
            </a:r>
            <a:endParaRPr lang="nl-NL" sz="1600" b="0">
              <a:effectLst/>
            </a:endParaRPr>
          </a:p>
        </c:rich>
      </c:tx>
      <c:layout>
        <c:manualLayout>
          <c:xMode val="edge"/>
          <c:yMode val="edge"/>
          <c:x val="9.7598215070277827E-2"/>
          <c:y val="6.083649380604142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v>Dr: Mini</c:v>
          </c:tx>
          <c:invertIfNegative val="0"/>
          <c:cat>
            <c:strRef>
              <c:f>Tabellen!$N$47:$BD$47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Tabellen!$N$60:$BD$60</c:f>
              <c:numCache>
                <c:formatCode>General</c:formatCode>
                <c:ptCount val="43"/>
                <c:pt idx="25">
                  <c:v>2</c:v>
                </c:pt>
                <c:pt idx="26">
                  <c:v>6</c:v>
                </c:pt>
                <c:pt idx="27">
                  <c:v>2</c:v>
                </c:pt>
                <c:pt idx="28">
                  <c:v>1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6B-4E0A-AF47-51362933575C}"/>
            </c:ext>
          </c:extLst>
        </c:ser>
        <c:ser>
          <c:idx val="3"/>
          <c:order val="1"/>
          <c:tx>
            <c:v>Dr: 5e + 6e kl</c:v>
          </c:tx>
          <c:invertIfNegative val="0"/>
          <c:cat>
            <c:strRef>
              <c:f>Tabellen!$N$47:$BD$47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Tabellen!$N$59:$BD$59</c:f>
              <c:numCache>
                <c:formatCode>General</c:formatCode>
                <c:ptCount val="43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10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15</c:v>
                </c:pt>
                <c:pt idx="16">
                  <c:v>14</c:v>
                </c:pt>
                <c:pt idx="17">
                  <c:v>16</c:v>
                </c:pt>
                <c:pt idx="18">
                  <c:v>19</c:v>
                </c:pt>
                <c:pt idx="19">
                  <c:v>20</c:v>
                </c:pt>
                <c:pt idx="20">
                  <c:v>17</c:v>
                </c:pt>
                <c:pt idx="21">
                  <c:v>17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8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0</c:v>
                </c:pt>
                <c:pt idx="31">
                  <c:v>6</c:v>
                </c:pt>
                <c:pt idx="32">
                  <c:v>2.6666666666666665</c:v>
                </c:pt>
                <c:pt idx="33">
                  <c:v>4.666666666666667</c:v>
                </c:pt>
                <c:pt idx="34">
                  <c:v>2.6666666666666665</c:v>
                </c:pt>
                <c:pt idx="35">
                  <c:v>2.6666666666666665</c:v>
                </c:pt>
                <c:pt idx="36">
                  <c:v>4</c:v>
                </c:pt>
                <c:pt idx="37">
                  <c:v>6.6665999999999999</c:v>
                </c:pt>
                <c:pt idx="38">
                  <c:v>1.33</c:v>
                </c:pt>
                <c:pt idx="39">
                  <c:v>0</c:v>
                </c:pt>
                <c:pt idx="40">
                  <c:v>1.33</c:v>
                </c:pt>
                <c:pt idx="41">
                  <c:v>5.33</c:v>
                </c:pt>
                <c:pt idx="42">
                  <c:v>2.67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6B-4E0A-AF47-51362933575C}"/>
            </c:ext>
          </c:extLst>
        </c:ser>
        <c:ser>
          <c:idx val="0"/>
          <c:order val="2"/>
          <c:tx>
            <c:v>Dr: 3e + 4e kl</c:v>
          </c:tx>
          <c:invertIfNegative val="0"/>
          <c:cat>
            <c:strRef>
              <c:f>Tabellen!$N$47:$BD$47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Tabellen!$N$58:$BD$58</c:f>
              <c:numCache>
                <c:formatCode>General</c:formatCode>
                <c:ptCount val="43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19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  <c:pt idx="25">
                  <c:v>12</c:v>
                </c:pt>
                <c:pt idx="26">
                  <c:v>9</c:v>
                </c:pt>
                <c:pt idx="27">
                  <c:v>8</c:v>
                </c:pt>
                <c:pt idx="28">
                  <c:v>5</c:v>
                </c:pt>
                <c:pt idx="29">
                  <c:v>5</c:v>
                </c:pt>
                <c:pt idx="30">
                  <c:v>6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4.3333333333333339</c:v>
                </c:pt>
                <c:pt idx="35">
                  <c:v>6.3333333333333339</c:v>
                </c:pt>
                <c:pt idx="36">
                  <c:v>5</c:v>
                </c:pt>
                <c:pt idx="37">
                  <c:v>5.6666600000000003</c:v>
                </c:pt>
                <c:pt idx="38">
                  <c:v>4.67</c:v>
                </c:pt>
                <c:pt idx="39">
                  <c:v>0</c:v>
                </c:pt>
                <c:pt idx="40">
                  <c:v>5</c:v>
                </c:pt>
                <c:pt idx="41">
                  <c:v>8</c:v>
                </c:pt>
                <c:pt idx="4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6B-4E0A-AF47-51362933575C}"/>
            </c:ext>
          </c:extLst>
        </c:ser>
        <c:ser>
          <c:idx val="1"/>
          <c:order val="3"/>
          <c:tx>
            <c:v>Dr: 1e + 2e kl</c:v>
          </c:tx>
          <c:invertIfNegative val="0"/>
          <c:cat>
            <c:strRef>
              <c:f>Tabellen!$N$47:$BD$47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Tabellen!$N$57:$BD$57</c:f>
              <c:numCache>
                <c:formatCode>General</c:formatCode>
                <c:ptCount val="43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  <c:pt idx="26">
                  <c:v>9</c:v>
                </c:pt>
                <c:pt idx="27">
                  <c:v>7</c:v>
                </c:pt>
                <c:pt idx="28">
                  <c:v>5</c:v>
                </c:pt>
                <c:pt idx="29">
                  <c:v>5</c:v>
                </c:pt>
                <c:pt idx="30">
                  <c:v>8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3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0</c:v>
                </c:pt>
                <c:pt idx="40">
                  <c:v>2</c:v>
                </c:pt>
                <c:pt idx="41">
                  <c:v>3</c:v>
                </c:pt>
                <c:pt idx="4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6B-4E0A-AF47-51362933575C}"/>
            </c:ext>
          </c:extLst>
        </c:ser>
        <c:ser>
          <c:idx val="2"/>
          <c:order val="4"/>
          <c:tx>
            <c:v>Dr: Land + NdJ</c:v>
          </c:tx>
          <c:invertIfNegative val="0"/>
          <c:cat>
            <c:strRef>
              <c:f>Tabellen!$N$47:$BD$47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Tabellen!$N$56:$BD$56</c:f>
              <c:numCache>
                <c:formatCode>General</c:formatCode>
                <c:ptCount val="43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3</c:v>
                </c:pt>
                <c:pt idx="31">
                  <c:v>1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6B-4E0A-AF47-513629335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358720"/>
        <c:axId val="709639488"/>
      </c:barChart>
      <c:catAx>
        <c:axId val="13135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competitie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09639488"/>
        <c:crosses val="autoZero"/>
        <c:auto val="0"/>
        <c:lblAlgn val="ctr"/>
        <c:lblOffset val="100"/>
        <c:tickLblSkip val="2"/>
        <c:noMultiLvlLbl val="0"/>
      </c:catAx>
      <c:valAx>
        <c:axId val="70963948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3587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0"/>
            </a:pPr>
            <a:r>
              <a:rPr lang="nl-NL" sz="1600" b="0">
                <a:effectLst/>
              </a:rPr>
              <a:t>Aantallen teams per klassecombinatie uit</a:t>
            </a:r>
            <a:r>
              <a:rPr lang="nl-NL" sz="1600" b="0" baseline="0">
                <a:effectLst/>
              </a:rPr>
              <a:t> 3 regio's samen</a:t>
            </a:r>
            <a:endParaRPr lang="nl-NL" sz="1600" b="0">
              <a:effectLst/>
            </a:endParaRPr>
          </a:p>
        </c:rich>
      </c:tx>
      <c:layout>
        <c:manualLayout>
          <c:xMode val="edge"/>
          <c:yMode val="edge"/>
          <c:x val="0.10788103286575039"/>
          <c:y val="2.6779560841160645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v>Noord: Mini/Tablestar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Tabellen!$N$78:$BD$78</c:f>
              <c:numCache>
                <c:formatCode>General</c:formatCode>
                <c:ptCount val="43"/>
                <c:pt idx="25">
                  <c:v>19</c:v>
                </c:pt>
                <c:pt idx="26">
                  <c:v>17</c:v>
                </c:pt>
                <c:pt idx="27">
                  <c:v>14</c:v>
                </c:pt>
                <c:pt idx="28">
                  <c:v>9</c:v>
                </c:pt>
                <c:pt idx="29">
                  <c:v>14</c:v>
                </c:pt>
                <c:pt idx="30">
                  <c:v>18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6-4D97-BE99-8DFF6F61D51A}"/>
            </c:ext>
          </c:extLst>
        </c:ser>
        <c:ser>
          <c:idx val="3"/>
          <c:order val="1"/>
          <c:tx>
            <c:v>Noord: 5e + 6e kl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Tabellen!$N$77:$BD$77</c:f>
              <c:numCache>
                <c:formatCode>General</c:formatCode>
                <c:ptCount val="43"/>
                <c:pt idx="0">
                  <c:v>12</c:v>
                </c:pt>
                <c:pt idx="1">
                  <c:v>23</c:v>
                </c:pt>
                <c:pt idx="2">
                  <c:v>23</c:v>
                </c:pt>
                <c:pt idx="3">
                  <c:v>16</c:v>
                </c:pt>
                <c:pt idx="4">
                  <c:v>10</c:v>
                </c:pt>
                <c:pt idx="5">
                  <c:v>13</c:v>
                </c:pt>
                <c:pt idx="6">
                  <c:v>14</c:v>
                </c:pt>
                <c:pt idx="7">
                  <c:v>32</c:v>
                </c:pt>
                <c:pt idx="8">
                  <c:v>27</c:v>
                </c:pt>
                <c:pt idx="9">
                  <c:v>33</c:v>
                </c:pt>
                <c:pt idx="10">
                  <c:v>36</c:v>
                </c:pt>
                <c:pt idx="11">
                  <c:v>25</c:v>
                </c:pt>
                <c:pt idx="12">
                  <c:v>21</c:v>
                </c:pt>
                <c:pt idx="13">
                  <c:v>19</c:v>
                </c:pt>
                <c:pt idx="14">
                  <c:v>19</c:v>
                </c:pt>
                <c:pt idx="15">
                  <c:v>28</c:v>
                </c:pt>
                <c:pt idx="16">
                  <c:v>32</c:v>
                </c:pt>
                <c:pt idx="17">
                  <c:v>33</c:v>
                </c:pt>
                <c:pt idx="18">
                  <c:v>33</c:v>
                </c:pt>
                <c:pt idx="19">
                  <c:v>34</c:v>
                </c:pt>
                <c:pt idx="20">
                  <c:v>33</c:v>
                </c:pt>
                <c:pt idx="21">
                  <c:v>26</c:v>
                </c:pt>
                <c:pt idx="22">
                  <c:v>22</c:v>
                </c:pt>
                <c:pt idx="23">
                  <c:v>24</c:v>
                </c:pt>
                <c:pt idx="24">
                  <c:v>25</c:v>
                </c:pt>
                <c:pt idx="25">
                  <c:v>18</c:v>
                </c:pt>
                <c:pt idx="26">
                  <c:v>10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0</c:v>
                </c:pt>
                <c:pt idx="31">
                  <c:v>18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4</c:v>
                </c:pt>
                <c:pt idx="36">
                  <c:v>12</c:v>
                </c:pt>
                <c:pt idx="37">
                  <c:v>11.999929999999999</c:v>
                </c:pt>
                <c:pt idx="38">
                  <c:v>7.99</c:v>
                </c:pt>
                <c:pt idx="39">
                  <c:v>0</c:v>
                </c:pt>
                <c:pt idx="40">
                  <c:v>5.33</c:v>
                </c:pt>
                <c:pt idx="41">
                  <c:v>6.66</c:v>
                </c:pt>
                <c:pt idx="4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D6-4D97-BE99-8DFF6F61D51A}"/>
            </c:ext>
          </c:extLst>
        </c:ser>
        <c:ser>
          <c:idx val="0"/>
          <c:order val="2"/>
          <c:tx>
            <c:v>Noord: 3e + 4e kl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Tabellen!$N$76:$BD$76</c:f>
              <c:numCache>
                <c:formatCode>General</c:formatCode>
                <c:ptCount val="43"/>
                <c:pt idx="0">
                  <c:v>43</c:v>
                </c:pt>
                <c:pt idx="1">
                  <c:v>64</c:v>
                </c:pt>
                <c:pt idx="2">
                  <c:v>28</c:v>
                </c:pt>
                <c:pt idx="3">
                  <c:v>34</c:v>
                </c:pt>
                <c:pt idx="4">
                  <c:v>33</c:v>
                </c:pt>
                <c:pt idx="5">
                  <c:v>31</c:v>
                </c:pt>
                <c:pt idx="6">
                  <c:v>24</c:v>
                </c:pt>
                <c:pt idx="7">
                  <c:v>52</c:v>
                </c:pt>
                <c:pt idx="8">
                  <c:v>44</c:v>
                </c:pt>
                <c:pt idx="9">
                  <c:v>47</c:v>
                </c:pt>
                <c:pt idx="10">
                  <c:v>46</c:v>
                </c:pt>
                <c:pt idx="11">
                  <c:v>46</c:v>
                </c:pt>
                <c:pt idx="12">
                  <c:v>40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23</c:v>
                </c:pt>
                <c:pt idx="17">
                  <c:v>26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24</c:v>
                </c:pt>
                <c:pt idx="23">
                  <c:v>24</c:v>
                </c:pt>
                <c:pt idx="24">
                  <c:v>23</c:v>
                </c:pt>
                <c:pt idx="25">
                  <c:v>23</c:v>
                </c:pt>
                <c:pt idx="26">
                  <c:v>22</c:v>
                </c:pt>
                <c:pt idx="27">
                  <c:v>24</c:v>
                </c:pt>
                <c:pt idx="28">
                  <c:v>15</c:v>
                </c:pt>
                <c:pt idx="29">
                  <c:v>12</c:v>
                </c:pt>
                <c:pt idx="30">
                  <c:v>18</c:v>
                </c:pt>
                <c:pt idx="31">
                  <c:v>22</c:v>
                </c:pt>
                <c:pt idx="32">
                  <c:v>19.333333333333336</c:v>
                </c:pt>
                <c:pt idx="33">
                  <c:v>18</c:v>
                </c:pt>
                <c:pt idx="34">
                  <c:v>14</c:v>
                </c:pt>
                <c:pt idx="35">
                  <c:v>14</c:v>
                </c:pt>
                <c:pt idx="36">
                  <c:v>17.003</c:v>
                </c:pt>
                <c:pt idx="37">
                  <c:v>13.99966</c:v>
                </c:pt>
                <c:pt idx="38">
                  <c:v>15.67</c:v>
                </c:pt>
                <c:pt idx="39">
                  <c:v>0</c:v>
                </c:pt>
                <c:pt idx="40">
                  <c:v>15</c:v>
                </c:pt>
                <c:pt idx="41">
                  <c:v>18</c:v>
                </c:pt>
                <c:pt idx="4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D6-4D97-BE99-8DFF6F61D51A}"/>
            </c:ext>
          </c:extLst>
        </c:ser>
        <c:ser>
          <c:idx val="1"/>
          <c:order val="3"/>
          <c:tx>
            <c:v>Noord: 1e + 2e kl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Tabellen!$N$75:$BD$75</c:f>
              <c:numCache>
                <c:formatCode>General</c:formatCode>
                <c:ptCount val="43"/>
                <c:pt idx="0">
                  <c:v>18</c:v>
                </c:pt>
                <c:pt idx="1">
                  <c:v>36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30</c:v>
                </c:pt>
                <c:pt idx="8">
                  <c:v>30</c:v>
                </c:pt>
                <c:pt idx="9">
                  <c:v>29</c:v>
                </c:pt>
                <c:pt idx="10">
                  <c:v>25</c:v>
                </c:pt>
                <c:pt idx="11">
                  <c:v>26</c:v>
                </c:pt>
                <c:pt idx="12">
                  <c:v>24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23</c:v>
                </c:pt>
                <c:pt idx="17">
                  <c:v>17</c:v>
                </c:pt>
                <c:pt idx="18">
                  <c:v>17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17</c:v>
                </c:pt>
                <c:pt idx="23">
                  <c:v>18</c:v>
                </c:pt>
                <c:pt idx="24">
                  <c:v>16</c:v>
                </c:pt>
                <c:pt idx="25">
                  <c:v>18</c:v>
                </c:pt>
                <c:pt idx="26">
                  <c:v>17</c:v>
                </c:pt>
                <c:pt idx="27">
                  <c:v>17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16</c:v>
                </c:pt>
                <c:pt idx="36">
                  <c:v>11</c:v>
                </c:pt>
                <c:pt idx="37">
                  <c:v>12</c:v>
                </c:pt>
                <c:pt idx="38">
                  <c:v>12</c:v>
                </c:pt>
                <c:pt idx="39">
                  <c:v>0</c:v>
                </c:pt>
                <c:pt idx="40">
                  <c:v>14</c:v>
                </c:pt>
                <c:pt idx="41">
                  <c:v>12</c:v>
                </c:pt>
                <c:pt idx="4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D6-4D97-BE99-8DFF6F61D51A}"/>
            </c:ext>
          </c:extLst>
        </c:ser>
        <c:ser>
          <c:idx val="2"/>
          <c:order val="4"/>
          <c:tx>
            <c:v>Noord: Land + NdJ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Tabellen!$N$74:$BD$74</c:f>
              <c:numCache>
                <c:formatCode>General</c:formatCode>
                <c:ptCount val="43"/>
                <c:pt idx="0">
                  <c:v>8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13</c:v>
                </c:pt>
                <c:pt idx="25">
                  <c:v>11</c:v>
                </c:pt>
                <c:pt idx="26">
                  <c:v>12</c:v>
                </c:pt>
                <c:pt idx="27">
                  <c:v>11</c:v>
                </c:pt>
                <c:pt idx="28">
                  <c:v>13</c:v>
                </c:pt>
                <c:pt idx="29">
                  <c:v>13</c:v>
                </c:pt>
                <c:pt idx="30">
                  <c:v>10</c:v>
                </c:pt>
                <c:pt idx="31">
                  <c:v>7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14</c:v>
                </c:pt>
                <c:pt idx="36">
                  <c:v>13</c:v>
                </c:pt>
                <c:pt idx="37">
                  <c:v>12</c:v>
                </c:pt>
                <c:pt idx="38">
                  <c:v>8</c:v>
                </c:pt>
                <c:pt idx="39">
                  <c:v>0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D6-4D97-BE99-8DFF6F61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360768"/>
        <c:axId val="131303104"/>
      </c:barChart>
      <c:catAx>
        <c:axId val="13136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competitie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1303104"/>
        <c:crosses val="autoZero"/>
        <c:auto val="0"/>
        <c:lblAlgn val="ctr"/>
        <c:lblOffset val="100"/>
        <c:tickLblSkip val="2"/>
        <c:noMultiLvlLbl val="0"/>
      </c:catAx>
      <c:valAx>
        <c:axId val="131303104"/>
        <c:scaling>
          <c:orientation val="minMax"/>
          <c:max val="14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3607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0"/>
            </a:pPr>
            <a:r>
              <a:rPr lang="nl-NL" sz="1600" b="0">
                <a:effectLst/>
              </a:rPr>
              <a:t>Aantallen teams per regio</a:t>
            </a:r>
          </a:p>
        </c:rich>
      </c:tx>
      <c:layout>
        <c:manualLayout>
          <c:xMode val="edge"/>
          <c:yMode val="edge"/>
          <c:x val="0.30325378350842391"/>
          <c:y val="2.6779560841160642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regio Gr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Tabellen!$N$85:$BD$85</c:f>
              <c:numCache>
                <c:formatCode>General</c:formatCode>
                <c:ptCount val="43"/>
                <c:pt idx="0">
                  <c:v>48</c:v>
                </c:pt>
                <c:pt idx="1">
                  <c:v>53</c:v>
                </c:pt>
                <c:pt idx="2">
                  <c:v>44</c:v>
                </c:pt>
                <c:pt idx="3">
                  <c:v>43</c:v>
                </c:pt>
                <c:pt idx="4">
                  <c:v>44</c:v>
                </c:pt>
                <c:pt idx="5">
                  <c:v>44</c:v>
                </c:pt>
                <c:pt idx="6">
                  <c:v>41</c:v>
                </c:pt>
                <c:pt idx="7">
                  <c:v>48</c:v>
                </c:pt>
                <c:pt idx="8">
                  <c:v>45</c:v>
                </c:pt>
                <c:pt idx="9">
                  <c:v>47</c:v>
                </c:pt>
                <c:pt idx="10">
                  <c:v>49</c:v>
                </c:pt>
                <c:pt idx="11">
                  <c:v>44</c:v>
                </c:pt>
                <c:pt idx="12">
                  <c:v>39</c:v>
                </c:pt>
                <c:pt idx="13">
                  <c:v>26</c:v>
                </c:pt>
                <c:pt idx="14">
                  <c:v>30</c:v>
                </c:pt>
                <c:pt idx="15">
                  <c:v>31</c:v>
                </c:pt>
                <c:pt idx="16">
                  <c:v>38</c:v>
                </c:pt>
                <c:pt idx="17">
                  <c:v>33</c:v>
                </c:pt>
                <c:pt idx="18">
                  <c:v>26</c:v>
                </c:pt>
                <c:pt idx="19">
                  <c:v>28</c:v>
                </c:pt>
                <c:pt idx="20">
                  <c:v>30</c:v>
                </c:pt>
                <c:pt idx="21">
                  <c:v>23</c:v>
                </c:pt>
                <c:pt idx="22">
                  <c:v>34</c:v>
                </c:pt>
                <c:pt idx="23">
                  <c:v>35</c:v>
                </c:pt>
                <c:pt idx="24">
                  <c:v>31</c:v>
                </c:pt>
                <c:pt idx="25">
                  <c:v>26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21</c:v>
                </c:pt>
                <c:pt idx="31">
                  <c:v>33</c:v>
                </c:pt>
                <c:pt idx="32">
                  <c:v>24.333333333333332</c:v>
                </c:pt>
                <c:pt idx="33">
                  <c:v>23</c:v>
                </c:pt>
                <c:pt idx="34">
                  <c:v>22.999999999999996</c:v>
                </c:pt>
                <c:pt idx="35">
                  <c:v>20.999999999999996</c:v>
                </c:pt>
                <c:pt idx="36">
                  <c:v>27.003</c:v>
                </c:pt>
                <c:pt idx="37">
                  <c:v>20.33333</c:v>
                </c:pt>
                <c:pt idx="38">
                  <c:v>22.33</c:v>
                </c:pt>
                <c:pt idx="39">
                  <c:v>0</c:v>
                </c:pt>
                <c:pt idx="40">
                  <c:v>17.670000000000002</c:v>
                </c:pt>
                <c:pt idx="41">
                  <c:v>11</c:v>
                </c:pt>
                <c:pt idx="4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3-4C39-8AED-3AE336BA9831}"/>
            </c:ext>
          </c:extLst>
        </c:ser>
        <c:ser>
          <c:idx val="0"/>
          <c:order val="1"/>
          <c:tx>
            <c:v>regio Fr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Tabellen!$N$86:$BD$86</c:f>
              <c:numCache>
                <c:formatCode>General</c:formatCode>
                <c:ptCount val="43"/>
                <c:pt idx="0">
                  <c:v>32</c:v>
                </c:pt>
                <c:pt idx="1">
                  <c:v>38</c:v>
                </c:pt>
                <c:pt idx="2">
                  <c:v>31</c:v>
                </c:pt>
                <c:pt idx="3">
                  <c:v>29</c:v>
                </c:pt>
                <c:pt idx="4">
                  <c:v>24</c:v>
                </c:pt>
                <c:pt idx="5">
                  <c:v>24</c:v>
                </c:pt>
                <c:pt idx="6">
                  <c:v>23</c:v>
                </c:pt>
                <c:pt idx="7">
                  <c:v>29</c:v>
                </c:pt>
                <c:pt idx="8">
                  <c:v>27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11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18</c:v>
                </c:pt>
                <c:pt idx="26">
                  <c:v>13</c:v>
                </c:pt>
                <c:pt idx="27">
                  <c:v>17</c:v>
                </c:pt>
                <c:pt idx="28">
                  <c:v>15</c:v>
                </c:pt>
                <c:pt idx="29">
                  <c:v>9</c:v>
                </c:pt>
                <c:pt idx="30">
                  <c:v>14</c:v>
                </c:pt>
                <c:pt idx="31">
                  <c:v>13</c:v>
                </c:pt>
                <c:pt idx="32">
                  <c:v>12.333333333333334</c:v>
                </c:pt>
                <c:pt idx="33">
                  <c:v>13.333333333333334</c:v>
                </c:pt>
                <c:pt idx="34">
                  <c:v>12</c:v>
                </c:pt>
                <c:pt idx="35">
                  <c:v>11</c:v>
                </c:pt>
                <c:pt idx="36">
                  <c:v>11</c:v>
                </c:pt>
                <c:pt idx="37">
                  <c:v>10.333</c:v>
                </c:pt>
                <c:pt idx="38">
                  <c:v>8.33</c:v>
                </c:pt>
                <c:pt idx="39">
                  <c:v>0</c:v>
                </c:pt>
                <c:pt idx="40">
                  <c:v>9.33</c:v>
                </c:pt>
                <c:pt idx="41">
                  <c:v>10.33</c:v>
                </c:pt>
                <c:pt idx="42">
                  <c:v>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13-4C39-8AED-3AE336BA9831}"/>
            </c:ext>
          </c:extLst>
        </c:ser>
        <c:ser>
          <c:idx val="1"/>
          <c:order val="2"/>
          <c:tx>
            <c:v>regio Dr</c:v>
          </c:tx>
          <c:invertIfNegative val="0"/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Tabellen!$N$87:$BD$87</c:f>
              <c:numCache>
                <c:formatCode>General</c:formatCode>
                <c:ptCount val="43"/>
                <c:pt idx="0">
                  <c:v>1</c:v>
                </c:pt>
                <c:pt idx="1">
                  <c:v>48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48</c:v>
                </c:pt>
                <c:pt idx="8">
                  <c:v>40</c:v>
                </c:pt>
                <c:pt idx="9">
                  <c:v>53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47</c:v>
                </c:pt>
                <c:pt idx="14">
                  <c:v>46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47</c:v>
                </c:pt>
                <c:pt idx="19">
                  <c:v>52</c:v>
                </c:pt>
                <c:pt idx="20">
                  <c:v>46</c:v>
                </c:pt>
                <c:pt idx="21">
                  <c:v>41</c:v>
                </c:pt>
                <c:pt idx="22">
                  <c:v>34</c:v>
                </c:pt>
                <c:pt idx="23">
                  <c:v>39</c:v>
                </c:pt>
                <c:pt idx="24">
                  <c:v>39</c:v>
                </c:pt>
                <c:pt idx="25">
                  <c:v>38</c:v>
                </c:pt>
                <c:pt idx="26">
                  <c:v>37</c:v>
                </c:pt>
                <c:pt idx="27">
                  <c:v>30</c:v>
                </c:pt>
                <c:pt idx="28">
                  <c:v>24</c:v>
                </c:pt>
                <c:pt idx="29">
                  <c:v>29</c:v>
                </c:pt>
                <c:pt idx="30">
                  <c:v>22</c:v>
                </c:pt>
                <c:pt idx="31">
                  <c:v>18</c:v>
                </c:pt>
                <c:pt idx="32">
                  <c:v>17.666666666666668</c:v>
                </c:pt>
                <c:pt idx="33">
                  <c:v>17.666666666666668</c:v>
                </c:pt>
                <c:pt idx="34">
                  <c:v>15</c:v>
                </c:pt>
                <c:pt idx="35">
                  <c:v>16</c:v>
                </c:pt>
                <c:pt idx="36">
                  <c:v>15</c:v>
                </c:pt>
                <c:pt idx="37">
                  <c:v>19.333259999999999</c:v>
                </c:pt>
                <c:pt idx="38">
                  <c:v>13</c:v>
                </c:pt>
                <c:pt idx="39">
                  <c:v>0</c:v>
                </c:pt>
                <c:pt idx="40">
                  <c:v>9.33</c:v>
                </c:pt>
                <c:pt idx="41">
                  <c:v>17.329999999999998</c:v>
                </c:pt>
                <c:pt idx="42">
                  <c:v>13.67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13-4C39-8AED-3AE336BA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4145792"/>
        <c:axId val="131305408"/>
      </c:barChart>
      <c:catAx>
        <c:axId val="71414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competitie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1305408"/>
        <c:crosses val="autoZero"/>
        <c:auto val="0"/>
        <c:lblAlgn val="ctr"/>
        <c:lblOffset val="100"/>
        <c:tickLblSkip val="2"/>
        <c:noMultiLvlLbl val="0"/>
      </c:catAx>
      <c:valAx>
        <c:axId val="131305408"/>
        <c:scaling>
          <c:orientation val="minMax"/>
          <c:max val="14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41457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0"/>
            </a:pPr>
            <a:r>
              <a:rPr lang="nl-NL" sz="1600" b="0">
                <a:effectLst/>
              </a:rPr>
              <a:t>Aantallen teams per regio</a:t>
            </a:r>
          </a:p>
        </c:rich>
      </c:tx>
      <c:layout>
        <c:manualLayout>
          <c:xMode val="edge"/>
          <c:yMode val="edge"/>
          <c:x val="0.30325378350842391"/>
          <c:y val="2.6779560841160642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regio Gr</c:v>
          </c:tx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Tabellen!$N$85:$BD$85</c:f>
              <c:numCache>
                <c:formatCode>General</c:formatCode>
                <c:ptCount val="43"/>
                <c:pt idx="0">
                  <c:v>48</c:v>
                </c:pt>
                <c:pt idx="1">
                  <c:v>53</c:v>
                </c:pt>
                <c:pt idx="2">
                  <c:v>44</c:v>
                </c:pt>
                <c:pt idx="3">
                  <c:v>43</c:v>
                </c:pt>
                <c:pt idx="4">
                  <c:v>44</c:v>
                </c:pt>
                <c:pt idx="5">
                  <c:v>44</c:v>
                </c:pt>
                <c:pt idx="6">
                  <c:v>41</c:v>
                </c:pt>
                <c:pt idx="7">
                  <c:v>48</c:v>
                </c:pt>
                <c:pt idx="8">
                  <c:v>45</c:v>
                </c:pt>
                <c:pt idx="9">
                  <c:v>47</c:v>
                </c:pt>
                <c:pt idx="10">
                  <c:v>49</c:v>
                </c:pt>
                <c:pt idx="11">
                  <c:v>44</c:v>
                </c:pt>
                <c:pt idx="12">
                  <c:v>39</c:v>
                </c:pt>
                <c:pt idx="13">
                  <c:v>26</c:v>
                </c:pt>
                <c:pt idx="14">
                  <c:v>30</c:v>
                </c:pt>
                <c:pt idx="15">
                  <c:v>31</c:v>
                </c:pt>
                <c:pt idx="16">
                  <c:v>38</c:v>
                </c:pt>
                <c:pt idx="17">
                  <c:v>33</c:v>
                </c:pt>
                <c:pt idx="18">
                  <c:v>26</c:v>
                </c:pt>
                <c:pt idx="19">
                  <c:v>28</c:v>
                </c:pt>
                <c:pt idx="20">
                  <c:v>30</c:v>
                </c:pt>
                <c:pt idx="21">
                  <c:v>23</c:v>
                </c:pt>
                <c:pt idx="22">
                  <c:v>34</c:v>
                </c:pt>
                <c:pt idx="23">
                  <c:v>35</c:v>
                </c:pt>
                <c:pt idx="24">
                  <c:v>31</c:v>
                </c:pt>
                <c:pt idx="25">
                  <c:v>26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21</c:v>
                </c:pt>
                <c:pt idx="31">
                  <c:v>33</c:v>
                </c:pt>
                <c:pt idx="32">
                  <c:v>24.333333333333332</c:v>
                </c:pt>
                <c:pt idx="33">
                  <c:v>23</c:v>
                </c:pt>
                <c:pt idx="34">
                  <c:v>22.999999999999996</c:v>
                </c:pt>
                <c:pt idx="35">
                  <c:v>20.999999999999996</c:v>
                </c:pt>
                <c:pt idx="36">
                  <c:v>27.003</c:v>
                </c:pt>
                <c:pt idx="37">
                  <c:v>20.33333</c:v>
                </c:pt>
                <c:pt idx="38">
                  <c:v>22.33</c:v>
                </c:pt>
                <c:pt idx="39">
                  <c:v>0</c:v>
                </c:pt>
                <c:pt idx="40">
                  <c:v>17.670000000000002</c:v>
                </c:pt>
                <c:pt idx="41">
                  <c:v>11</c:v>
                </c:pt>
                <c:pt idx="42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29-4DC3-A74D-6E2DF03A6DD5}"/>
            </c:ext>
          </c:extLst>
        </c:ser>
        <c:ser>
          <c:idx val="0"/>
          <c:order val="1"/>
          <c:tx>
            <c:v>regio Fr</c:v>
          </c:tx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Tabellen!$N$86:$BD$86</c:f>
              <c:numCache>
                <c:formatCode>General</c:formatCode>
                <c:ptCount val="43"/>
                <c:pt idx="0">
                  <c:v>32</c:v>
                </c:pt>
                <c:pt idx="1">
                  <c:v>38</c:v>
                </c:pt>
                <c:pt idx="2">
                  <c:v>31</c:v>
                </c:pt>
                <c:pt idx="3">
                  <c:v>29</c:v>
                </c:pt>
                <c:pt idx="4">
                  <c:v>24</c:v>
                </c:pt>
                <c:pt idx="5">
                  <c:v>24</c:v>
                </c:pt>
                <c:pt idx="6">
                  <c:v>23</c:v>
                </c:pt>
                <c:pt idx="7">
                  <c:v>29</c:v>
                </c:pt>
                <c:pt idx="8">
                  <c:v>27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11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18</c:v>
                </c:pt>
                <c:pt idx="26">
                  <c:v>13</c:v>
                </c:pt>
                <c:pt idx="27">
                  <c:v>17</c:v>
                </c:pt>
                <c:pt idx="28">
                  <c:v>15</c:v>
                </c:pt>
                <c:pt idx="29">
                  <c:v>9</c:v>
                </c:pt>
                <c:pt idx="30">
                  <c:v>14</c:v>
                </c:pt>
                <c:pt idx="31">
                  <c:v>13</c:v>
                </c:pt>
                <c:pt idx="32">
                  <c:v>12.333333333333334</c:v>
                </c:pt>
                <c:pt idx="33">
                  <c:v>13.333333333333334</c:v>
                </c:pt>
                <c:pt idx="34">
                  <c:v>12</c:v>
                </c:pt>
                <c:pt idx="35">
                  <c:v>11</c:v>
                </c:pt>
                <c:pt idx="36">
                  <c:v>11</c:v>
                </c:pt>
                <c:pt idx="37">
                  <c:v>10.333</c:v>
                </c:pt>
                <c:pt idx="38">
                  <c:v>8.33</c:v>
                </c:pt>
                <c:pt idx="39">
                  <c:v>0</c:v>
                </c:pt>
                <c:pt idx="40">
                  <c:v>9.33</c:v>
                </c:pt>
                <c:pt idx="41">
                  <c:v>10.33</c:v>
                </c:pt>
                <c:pt idx="42">
                  <c:v>8.33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29-4DC3-A74D-6E2DF03A6DD5}"/>
            </c:ext>
          </c:extLst>
        </c:ser>
        <c:ser>
          <c:idx val="1"/>
          <c:order val="2"/>
          <c:tx>
            <c:v>regio Dr</c:v>
          </c:tx>
          <c:cat>
            <c:strRef>
              <c:f>Tabellen!$N$65:$BD$65</c:f>
              <c:strCache>
                <c:ptCount val="43"/>
                <c:pt idx="0">
                  <c:v>nj01</c:v>
                </c:pt>
                <c:pt idx="1">
                  <c:v>vj02</c:v>
                </c:pt>
                <c:pt idx="2">
                  <c:v>nj02</c:v>
                </c:pt>
                <c:pt idx="3">
                  <c:v>vj03</c:v>
                </c:pt>
                <c:pt idx="4">
                  <c:v>nj03</c:v>
                </c:pt>
                <c:pt idx="5">
                  <c:v>vj04</c:v>
                </c:pt>
                <c:pt idx="6">
                  <c:v>nj04</c:v>
                </c:pt>
                <c:pt idx="7">
                  <c:v>vj05</c:v>
                </c:pt>
                <c:pt idx="8">
                  <c:v>nj05</c:v>
                </c:pt>
                <c:pt idx="9">
                  <c:v>vj06</c:v>
                </c:pt>
                <c:pt idx="10">
                  <c:v>nj06</c:v>
                </c:pt>
                <c:pt idx="11">
                  <c:v>vj07</c:v>
                </c:pt>
                <c:pt idx="12">
                  <c:v>nj07</c:v>
                </c:pt>
                <c:pt idx="13">
                  <c:v>vj08</c:v>
                </c:pt>
                <c:pt idx="14">
                  <c:v>nj08</c:v>
                </c:pt>
                <c:pt idx="15">
                  <c:v>vj09</c:v>
                </c:pt>
                <c:pt idx="16">
                  <c:v>nj09</c:v>
                </c:pt>
                <c:pt idx="17">
                  <c:v>vj10</c:v>
                </c:pt>
                <c:pt idx="18">
                  <c:v>nj10</c:v>
                </c:pt>
                <c:pt idx="19">
                  <c:v>vj11</c:v>
                </c:pt>
                <c:pt idx="20">
                  <c:v>nj11</c:v>
                </c:pt>
                <c:pt idx="21">
                  <c:v>vj12</c:v>
                </c:pt>
                <c:pt idx="22">
                  <c:v>nj12</c:v>
                </c:pt>
                <c:pt idx="23">
                  <c:v>vj13</c:v>
                </c:pt>
                <c:pt idx="24">
                  <c:v>nj13</c:v>
                </c:pt>
                <c:pt idx="25">
                  <c:v>vj14</c:v>
                </c:pt>
                <c:pt idx="26">
                  <c:v>nj14</c:v>
                </c:pt>
                <c:pt idx="27">
                  <c:v>vj15</c:v>
                </c:pt>
                <c:pt idx="28">
                  <c:v>nj15</c:v>
                </c:pt>
                <c:pt idx="29">
                  <c:v>vj16</c:v>
                </c:pt>
                <c:pt idx="30">
                  <c:v>nj16</c:v>
                </c:pt>
                <c:pt idx="31">
                  <c:v>vj17</c:v>
                </c:pt>
                <c:pt idx="32">
                  <c:v>nj17</c:v>
                </c:pt>
                <c:pt idx="33">
                  <c:v>vj18</c:v>
                </c:pt>
                <c:pt idx="34">
                  <c:v>nj18</c:v>
                </c:pt>
                <c:pt idx="35">
                  <c:v>vj19</c:v>
                </c:pt>
                <c:pt idx="36">
                  <c:v>nj19</c:v>
                </c:pt>
                <c:pt idx="37">
                  <c:v>vj20</c:v>
                </c:pt>
                <c:pt idx="38">
                  <c:v>nj20</c:v>
                </c:pt>
                <c:pt idx="39">
                  <c:v>vj21</c:v>
                </c:pt>
                <c:pt idx="40">
                  <c:v>nj21</c:v>
                </c:pt>
                <c:pt idx="41">
                  <c:v>vj22</c:v>
                </c:pt>
                <c:pt idx="42">
                  <c:v>nj22</c:v>
                </c:pt>
              </c:strCache>
            </c:strRef>
          </c:cat>
          <c:val>
            <c:numRef>
              <c:f>Tabellen!$N$87:$BD$87</c:f>
              <c:numCache>
                <c:formatCode>General</c:formatCode>
                <c:ptCount val="43"/>
                <c:pt idx="0">
                  <c:v>1</c:v>
                </c:pt>
                <c:pt idx="1">
                  <c:v>48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48</c:v>
                </c:pt>
                <c:pt idx="8">
                  <c:v>40</c:v>
                </c:pt>
                <c:pt idx="9">
                  <c:v>53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47</c:v>
                </c:pt>
                <c:pt idx="14">
                  <c:v>46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47</c:v>
                </c:pt>
                <c:pt idx="19">
                  <c:v>52</c:v>
                </c:pt>
                <c:pt idx="20">
                  <c:v>46</c:v>
                </c:pt>
                <c:pt idx="21">
                  <c:v>41</c:v>
                </c:pt>
                <c:pt idx="22">
                  <c:v>34</c:v>
                </c:pt>
                <c:pt idx="23">
                  <c:v>39</c:v>
                </c:pt>
                <c:pt idx="24">
                  <c:v>39</c:v>
                </c:pt>
                <c:pt idx="25">
                  <c:v>38</c:v>
                </c:pt>
                <c:pt idx="26">
                  <c:v>37</c:v>
                </c:pt>
                <c:pt idx="27">
                  <c:v>30</c:v>
                </c:pt>
                <c:pt idx="28">
                  <c:v>24</c:v>
                </c:pt>
                <c:pt idx="29">
                  <c:v>29</c:v>
                </c:pt>
                <c:pt idx="30">
                  <c:v>22</c:v>
                </c:pt>
                <c:pt idx="31">
                  <c:v>18</c:v>
                </c:pt>
                <c:pt idx="32">
                  <c:v>17.666666666666668</c:v>
                </c:pt>
                <c:pt idx="33">
                  <c:v>17.666666666666668</c:v>
                </c:pt>
                <c:pt idx="34">
                  <c:v>15</c:v>
                </c:pt>
                <c:pt idx="35">
                  <c:v>16</c:v>
                </c:pt>
                <c:pt idx="36">
                  <c:v>15</c:v>
                </c:pt>
                <c:pt idx="37">
                  <c:v>19.333259999999999</c:v>
                </c:pt>
                <c:pt idx="38">
                  <c:v>13</c:v>
                </c:pt>
                <c:pt idx="39">
                  <c:v>0</c:v>
                </c:pt>
                <c:pt idx="40">
                  <c:v>9.33</c:v>
                </c:pt>
                <c:pt idx="41">
                  <c:v>17.329999999999998</c:v>
                </c:pt>
                <c:pt idx="42">
                  <c:v>13.67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29-4DC3-A74D-6E2DF03A6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147840"/>
        <c:axId val="131307712"/>
      </c:lineChart>
      <c:catAx>
        <c:axId val="71414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competitie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1307712"/>
        <c:crosses val="autoZero"/>
        <c:auto val="0"/>
        <c:lblAlgn val="ctr"/>
        <c:lblOffset val="100"/>
        <c:tickLblSkip val="2"/>
        <c:noMultiLvlLbl val="0"/>
      </c:catAx>
      <c:valAx>
        <c:axId val="131307712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41478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138113</xdr:rowOff>
    </xdr:from>
    <xdr:to>
      <xdr:col>16</xdr:col>
      <xdr:colOff>9525</xdr:colOff>
      <xdr:row>28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9525</xdr:rowOff>
    </xdr:from>
    <xdr:to>
      <xdr:col>16</xdr:col>
      <xdr:colOff>0</xdr:colOff>
      <xdr:row>58</xdr:row>
      <xdr:rowOff>28575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61</xdr:row>
      <xdr:rowOff>0</xdr:rowOff>
    </xdr:from>
    <xdr:to>
      <xdr:col>16</xdr:col>
      <xdr:colOff>0</xdr:colOff>
      <xdr:row>87</xdr:row>
      <xdr:rowOff>19050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</xdr:colOff>
      <xdr:row>93</xdr:row>
      <xdr:rowOff>0</xdr:rowOff>
    </xdr:from>
    <xdr:to>
      <xdr:col>15</xdr:col>
      <xdr:colOff>523875</xdr:colOff>
      <xdr:row>119</xdr:row>
      <xdr:rowOff>14288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123</xdr:row>
      <xdr:rowOff>133350</xdr:rowOff>
    </xdr:from>
    <xdr:to>
      <xdr:col>16</xdr:col>
      <xdr:colOff>0</xdr:colOff>
      <xdr:row>152</xdr:row>
      <xdr:rowOff>28574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9524</xdr:colOff>
      <xdr:row>156</xdr:row>
      <xdr:rowOff>114300</xdr:rowOff>
    </xdr:from>
    <xdr:to>
      <xdr:col>16</xdr:col>
      <xdr:colOff>19049</xdr:colOff>
      <xdr:row>183</xdr:row>
      <xdr:rowOff>28575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0.11337</cdr:x>
      <cdr:y>0.0508</cdr:y>
    </cdr:from>
    <cdr:to>
      <cdr:x>0.63663</cdr:x>
      <cdr:y>0.14949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742950" y="166688"/>
          <a:ext cx="34290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0.11337</cdr:x>
      <cdr:y>0.0508</cdr:y>
    </cdr:from>
    <cdr:to>
      <cdr:x>0.63663</cdr:x>
      <cdr:y>0.14949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742950" y="166688"/>
          <a:ext cx="34290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0.11337</cdr:x>
      <cdr:y>0.0508</cdr:y>
    </cdr:from>
    <cdr:to>
      <cdr:x>0.63663</cdr:x>
      <cdr:y>0.14949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742950" y="166688"/>
          <a:ext cx="34290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0.11337</cdr:x>
      <cdr:y>0.0508</cdr:y>
    </cdr:from>
    <cdr:to>
      <cdr:x>0.63663</cdr:x>
      <cdr:y>0.14949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742950" y="166688"/>
          <a:ext cx="34290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0.11337</cdr:x>
      <cdr:y>0.03065</cdr:y>
    </cdr:from>
    <cdr:to>
      <cdr:x>0.42288</cdr:x>
      <cdr:y>0.14949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840123" y="114301"/>
          <a:ext cx="2293602" cy="443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0.11337</cdr:x>
      <cdr:y>0.03065</cdr:y>
    </cdr:from>
    <cdr:to>
      <cdr:x>0.42288</cdr:x>
      <cdr:y>0.14949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840123" y="114301"/>
          <a:ext cx="2293602" cy="443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7"/>
  <sheetViews>
    <sheetView tabSelected="1" topLeftCell="A22" zoomScale="85" zoomScaleNormal="85" workbookViewId="0">
      <pane xSplit="7005" ySplit="4440" topLeftCell="AT346" activePane="bottomLeft"/>
      <selection activeCell="O326" sqref="O326"/>
      <selection pane="topRight" activeCell="BB12" sqref="BB12"/>
      <selection pane="bottomLeft" activeCell="M350" sqref="M350"/>
      <selection pane="bottomRight" activeCell="AY353" sqref="AY353"/>
    </sheetView>
  </sheetViews>
  <sheetFormatPr defaultRowHeight="11.25" x14ac:dyDescent="0.2"/>
  <cols>
    <col min="1" max="1" width="8.33203125" customWidth="1"/>
    <col min="2" max="2" width="5.83203125" customWidth="1"/>
    <col min="3" max="3" width="5.33203125" customWidth="1"/>
    <col min="4" max="7" width="5" customWidth="1"/>
    <col min="8" max="8" width="5.5" customWidth="1"/>
    <col min="9" max="10" width="6.83203125" customWidth="1"/>
    <col min="11" max="11" width="4.5" customWidth="1"/>
    <col min="13" max="13" width="8.83203125" customWidth="1"/>
    <col min="14" max="35" width="4.83203125" customWidth="1"/>
    <col min="36" max="55" width="6.1640625" customWidth="1"/>
    <col min="56" max="63" width="6" customWidth="1"/>
  </cols>
  <sheetData>
    <row r="1" spans="1:58" ht="12.75" x14ac:dyDescent="0.2">
      <c r="A1" s="3" t="s">
        <v>20</v>
      </c>
    </row>
    <row r="2" spans="1:58" ht="12.75" x14ac:dyDescent="0.2">
      <c r="A2" s="3"/>
    </row>
    <row r="3" spans="1:58" ht="12.75" x14ac:dyDescent="0.2">
      <c r="A3" s="25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58" ht="12.75" x14ac:dyDescent="0.2">
      <c r="A4" s="26" t="s">
        <v>65</v>
      </c>
      <c r="B4" s="27"/>
      <c r="C4" s="27"/>
      <c r="D4" s="27"/>
      <c r="E4" s="27"/>
    </row>
    <row r="5" spans="1:58" ht="12.75" x14ac:dyDescent="0.2">
      <c r="B5" s="1"/>
      <c r="C5" s="1"/>
      <c r="D5" s="1"/>
      <c r="E5" s="1"/>
    </row>
    <row r="6" spans="1:58" ht="12.75" x14ac:dyDescent="0.2">
      <c r="B6" s="1"/>
      <c r="C6" s="1"/>
      <c r="D6" s="1"/>
      <c r="E6" s="1"/>
    </row>
    <row r="7" spans="1:58" ht="12.75" x14ac:dyDescent="0.2">
      <c r="B7" s="27" t="s">
        <v>82</v>
      </c>
      <c r="C7" s="27"/>
      <c r="D7" s="27"/>
      <c r="E7" s="27"/>
      <c r="F7" s="26"/>
      <c r="G7" s="26"/>
      <c r="H7" s="26"/>
      <c r="M7" s="67" t="s">
        <v>81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1:58" ht="12" thickBot="1" x14ac:dyDescent="0.25"/>
    <row r="9" spans="1:58" x14ac:dyDescent="0.2">
      <c r="A9" s="51" t="s">
        <v>67</v>
      </c>
      <c r="B9" s="39" t="s">
        <v>74</v>
      </c>
      <c r="C9" s="39"/>
      <c r="D9" s="39"/>
      <c r="E9" s="39"/>
      <c r="F9" s="39"/>
      <c r="G9" s="39"/>
      <c r="H9" s="39"/>
      <c r="I9" s="50"/>
      <c r="J9" s="39"/>
      <c r="K9" s="52"/>
      <c r="M9" s="20" t="s">
        <v>59</v>
      </c>
      <c r="N9" s="3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2" thickBot="1" x14ac:dyDescent="0.25">
      <c r="A10" s="44" t="s">
        <v>75</v>
      </c>
      <c r="B10" s="47" t="s">
        <v>16</v>
      </c>
      <c r="C10" s="48" t="s">
        <v>8</v>
      </c>
      <c r="D10" s="49" t="s">
        <v>9</v>
      </c>
      <c r="E10" s="48" t="s">
        <v>10</v>
      </c>
      <c r="F10" s="48" t="s">
        <v>11</v>
      </c>
      <c r="G10" s="48" t="s">
        <v>12</v>
      </c>
      <c r="H10" s="48" t="s">
        <v>73</v>
      </c>
      <c r="I10" s="44" t="s">
        <v>72</v>
      </c>
      <c r="J10" s="19"/>
      <c r="K10" s="53" t="s">
        <v>76</v>
      </c>
      <c r="M10" s="18"/>
      <c r="N10" s="19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</row>
    <row r="11" spans="1:58" x14ac:dyDescent="0.2">
      <c r="A11" s="45" t="s">
        <v>5</v>
      </c>
      <c r="B11" s="54">
        <v>0</v>
      </c>
      <c r="C11" s="2">
        <v>3</v>
      </c>
      <c r="D11" s="55">
        <v>6</v>
      </c>
      <c r="E11" s="56">
        <v>6</v>
      </c>
      <c r="F11" s="57">
        <v>6</v>
      </c>
      <c r="G11" s="57">
        <v>15</v>
      </c>
      <c r="H11" s="57">
        <v>12</v>
      </c>
      <c r="I11" s="58"/>
      <c r="J11" s="75"/>
      <c r="K11" s="59">
        <f>SUM(B11:I11)</f>
        <v>48</v>
      </c>
      <c r="M11" s="35" t="s">
        <v>33</v>
      </c>
      <c r="N11" s="36" t="s">
        <v>68</v>
      </c>
      <c r="O11" s="37" t="s">
        <v>34</v>
      </c>
      <c r="P11" s="37" t="s">
        <v>63</v>
      </c>
      <c r="Q11" s="37" t="s">
        <v>57</v>
      </c>
      <c r="R11" s="37" t="s">
        <v>35</v>
      </c>
      <c r="S11" s="37" t="s">
        <v>36</v>
      </c>
      <c r="T11" s="37" t="s">
        <v>37</v>
      </c>
      <c r="U11" s="37" t="s">
        <v>38</v>
      </c>
      <c r="V11" s="37" t="s">
        <v>39</v>
      </c>
      <c r="W11" s="37" t="s">
        <v>40</v>
      </c>
      <c r="X11" s="37" t="s">
        <v>41</v>
      </c>
      <c r="Y11" s="37" t="s">
        <v>42</v>
      </c>
      <c r="Z11" s="37" t="s">
        <v>43</v>
      </c>
      <c r="AA11" s="37" t="s">
        <v>44</v>
      </c>
      <c r="AB11" s="37" t="s">
        <v>45</v>
      </c>
      <c r="AC11" s="37" t="s">
        <v>46</v>
      </c>
      <c r="AD11" s="37" t="s">
        <v>47</v>
      </c>
      <c r="AE11" s="37" t="s">
        <v>48</v>
      </c>
      <c r="AF11" s="37" t="s">
        <v>49</v>
      </c>
      <c r="AG11" s="37" t="s">
        <v>50</v>
      </c>
      <c r="AH11" s="37" t="s">
        <v>51</v>
      </c>
      <c r="AI11" s="37" t="s">
        <v>52</v>
      </c>
      <c r="AJ11" s="72" t="s">
        <v>53</v>
      </c>
      <c r="AK11" s="72" t="s">
        <v>83</v>
      </c>
      <c r="AL11" s="72" t="s">
        <v>84</v>
      </c>
      <c r="AM11" s="72" t="s">
        <v>85</v>
      </c>
      <c r="AN11" s="72" t="s">
        <v>86</v>
      </c>
      <c r="AO11" s="72" t="s">
        <v>87</v>
      </c>
      <c r="AP11" s="72" t="s">
        <v>88</v>
      </c>
      <c r="AQ11" s="72" t="s">
        <v>89</v>
      </c>
      <c r="AR11" s="72" t="s">
        <v>96</v>
      </c>
      <c r="AS11" s="72" t="s">
        <v>97</v>
      </c>
      <c r="AT11" s="72" t="s">
        <v>103</v>
      </c>
      <c r="AU11" s="72" t="s">
        <v>105</v>
      </c>
      <c r="AV11" s="72" t="s">
        <v>106</v>
      </c>
      <c r="AW11" s="72" t="s">
        <v>107</v>
      </c>
      <c r="AX11" s="72" t="s">
        <v>108</v>
      </c>
      <c r="AY11" s="72" t="s">
        <v>109</v>
      </c>
      <c r="AZ11" s="72" t="s">
        <v>110</v>
      </c>
      <c r="BA11" s="72" t="s">
        <v>131</v>
      </c>
      <c r="BB11" s="72" t="s">
        <v>132</v>
      </c>
      <c r="BC11" s="72" t="s">
        <v>133</v>
      </c>
      <c r="BD11" s="72" t="s">
        <v>134</v>
      </c>
      <c r="BE11" s="72"/>
      <c r="BF11" s="72"/>
    </row>
    <row r="12" spans="1:58" x14ac:dyDescent="0.2">
      <c r="A12" s="45" t="s">
        <v>6</v>
      </c>
      <c r="B12" s="54">
        <v>2</v>
      </c>
      <c r="C12" s="2">
        <v>2</v>
      </c>
      <c r="D12" s="55">
        <v>3</v>
      </c>
      <c r="E12" s="57">
        <v>3</v>
      </c>
      <c r="F12" s="57">
        <v>6</v>
      </c>
      <c r="G12" s="57">
        <v>16</v>
      </c>
      <c r="H12" s="56">
        <v>0</v>
      </c>
      <c r="I12" s="58"/>
      <c r="J12" s="76"/>
      <c r="K12" s="60">
        <f t="shared" ref="K12:K13" si="0">SUM(B12:I12)</f>
        <v>32</v>
      </c>
      <c r="M12" s="17" t="s">
        <v>16</v>
      </c>
      <c r="N12" s="8">
        <f ca="1">INDIRECT(ADDRESS(ROW($A$11)+8*(COLUMN(N11)-14),2))</f>
        <v>0</v>
      </c>
      <c r="O12" s="8">
        <f t="shared" ref="O12" ca="1" si="1">INDIRECT(ADDRESS(ROW($A$11)+8*(COLUMN(O11)-14),2))</f>
        <v>4</v>
      </c>
      <c r="P12" s="43">
        <f t="shared" ref="P12" ca="1" si="2">INDIRECT(ADDRESS(ROW($A$11)+8*(COLUMN(P11)-14),2))</f>
        <v>0</v>
      </c>
      <c r="Q12" s="43">
        <f t="shared" ref="Q12" ca="1" si="3">INDIRECT(ADDRESS(ROW($A$11)+8*(COLUMN(Q11)-14),2))</f>
        <v>0</v>
      </c>
      <c r="R12" s="43">
        <f t="shared" ref="R12" ca="1" si="4">INDIRECT(ADDRESS(ROW($A$11)+8*(COLUMN(R11)-14),2))</f>
        <v>2</v>
      </c>
      <c r="S12" s="43">
        <f t="shared" ref="S12" ca="1" si="5">INDIRECT(ADDRESS(ROW($A$11)+8*(COLUMN(S11)-14),2))</f>
        <v>2</v>
      </c>
      <c r="T12" s="43">
        <f t="shared" ref="T12" ca="1" si="6">INDIRECT(ADDRESS(ROW($A$11)+8*(COLUMN(T11)-14),2))</f>
        <v>2</v>
      </c>
      <c r="U12" s="43">
        <f t="shared" ref="U12" ca="1" si="7">INDIRECT(ADDRESS(ROW($A$11)+8*(COLUMN(U11)-14),2))</f>
        <v>4</v>
      </c>
      <c r="V12" s="43">
        <f t="shared" ref="V12" ca="1" si="8">INDIRECT(ADDRESS(ROW($A$11)+8*(COLUMN(V11)-14),2))</f>
        <v>4</v>
      </c>
      <c r="W12" s="43">
        <f t="shared" ref="W12" ca="1" si="9">INDIRECT(ADDRESS(ROW($A$11)+8*(COLUMN(W11)-14),2))</f>
        <v>5</v>
      </c>
      <c r="X12" s="43">
        <f t="shared" ref="X12" ca="1" si="10">INDIRECT(ADDRESS(ROW($A$11)+8*(COLUMN(X11)-14),2))</f>
        <v>4</v>
      </c>
      <c r="Y12" s="43">
        <f t="shared" ref="Y12" ca="1" si="11">INDIRECT(ADDRESS(ROW($A$11)+8*(COLUMN(Y11)-14),2))</f>
        <v>4</v>
      </c>
      <c r="Z12" s="43">
        <f t="shared" ref="Z12:AA12" ca="1" si="12">INDIRECT(ADDRESS(ROW($A$11)+8*(COLUMN(Z11)-14),2))</f>
        <v>6</v>
      </c>
      <c r="AA12" s="8">
        <f t="shared" ca="1" si="12"/>
        <v>2</v>
      </c>
      <c r="AB12" s="8">
        <f t="shared" ref="AB12" ca="1" si="13">INDIRECT(ADDRESS(ROW($A$11)+8*(COLUMN(AB11)-14),2))</f>
        <v>2</v>
      </c>
      <c r="AC12" s="8">
        <f t="shared" ref="AC12:AZ12" ca="1" si="14">INDIRECT(ADDRESS(ROW($A$11)+8*(COLUMN(AC11)-14),2))</f>
        <v>3</v>
      </c>
      <c r="AD12" s="8">
        <f t="shared" ca="1" si="14"/>
        <v>2</v>
      </c>
      <c r="AE12" s="8">
        <f t="shared" ca="1" si="14"/>
        <v>2</v>
      </c>
      <c r="AF12" s="8">
        <f t="shared" ca="1" si="14"/>
        <v>2</v>
      </c>
      <c r="AG12" s="8">
        <f t="shared" ca="1" si="14"/>
        <v>1</v>
      </c>
      <c r="AH12" s="8">
        <f t="shared" ca="1" si="14"/>
        <v>2</v>
      </c>
      <c r="AI12" s="8">
        <f t="shared" ca="1" si="14"/>
        <v>1</v>
      </c>
      <c r="AJ12" s="8">
        <f t="shared" ca="1" si="14"/>
        <v>3</v>
      </c>
      <c r="AK12" s="8">
        <f t="shared" ca="1" si="14"/>
        <v>1</v>
      </c>
      <c r="AL12" s="8">
        <f t="shared" ca="1" si="14"/>
        <v>2</v>
      </c>
      <c r="AM12" s="8">
        <f t="shared" ca="1" si="14"/>
        <v>1</v>
      </c>
      <c r="AN12" s="8">
        <f t="shared" ca="1" si="14"/>
        <v>2</v>
      </c>
      <c r="AO12" s="8">
        <f t="shared" ca="1" si="14"/>
        <v>1</v>
      </c>
      <c r="AP12" s="8">
        <f t="shared" ca="1" si="14"/>
        <v>2</v>
      </c>
      <c r="AQ12" s="8">
        <f t="shared" ca="1" si="14"/>
        <v>1</v>
      </c>
      <c r="AR12" s="8">
        <f t="shared" ca="1" si="14"/>
        <v>2</v>
      </c>
      <c r="AS12" s="8">
        <f t="shared" ca="1" si="14"/>
        <v>1</v>
      </c>
      <c r="AT12" s="8">
        <f t="shared" ca="1" si="14"/>
        <v>1</v>
      </c>
      <c r="AU12" s="8">
        <f t="shared" ca="1" si="14"/>
        <v>2</v>
      </c>
      <c r="AV12" s="8">
        <f t="shared" ca="1" si="14"/>
        <v>2</v>
      </c>
      <c r="AW12" s="8">
        <f t="shared" ca="1" si="14"/>
        <v>4</v>
      </c>
      <c r="AX12" s="8">
        <f t="shared" ca="1" si="14"/>
        <v>4</v>
      </c>
      <c r="AY12" s="8">
        <f t="shared" ca="1" si="14"/>
        <v>4</v>
      </c>
      <c r="AZ12" s="8">
        <f t="shared" ca="1" si="14"/>
        <v>1</v>
      </c>
      <c r="BA12" s="8">
        <f t="shared" ref="BA12:BD12" ca="1" si="15">INDIRECT(ADDRESS(ROW($A$11)+8*(COLUMN(BA11)-14),2))</f>
        <v>0</v>
      </c>
      <c r="BB12" s="8">
        <f t="shared" ca="1" si="15"/>
        <v>1</v>
      </c>
      <c r="BC12" s="8">
        <f t="shared" ca="1" si="15"/>
        <v>1</v>
      </c>
      <c r="BD12" s="8">
        <f t="shared" ca="1" si="15"/>
        <v>1</v>
      </c>
      <c r="BE12" s="8"/>
      <c r="BF12" s="8"/>
    </row>
    <row r="13" spans="1:58" ht="12" thickBot="1" x14ac:dyDescent="0.25">
      <c r="A13" s="45" t="s">
        <v>7</v>
      </c>
      <c r="B13" s="54">
        <v>0</v>
      </c>
      <c r="C13" s="2">
        <v>1</v>
      </c>
      <c r="D13" s="55">
        <v>0</v>
      </c>
      <c r="E13" s="56">
        <v>0</v>
      </c>
      <c r="F13" s="56">
        <v>0</v>
      </c>
      <c r="G13" s="56">
        <v>0</v>
      </c>
      <c r="H13" s="56">
        <v>0</v>
      </c>
      <c r="I13" s="58"/>
      <c r="J13" s="77"/>
      <c r="K13" s="61">
        <f t="shared" si="0"/>
        <v>1</v>
      </c>
      <c r="M13" s="17" t="s">
        <v>8</v>
      </c>
      <c r="N13" s="8">
        <f ca="1">INDIRECT(ADDRESS(ROW($A$11)+8*(COLUMN(N12)-14),3))</f>
        <v>3</v>
      </c>
      <c r="O13" s="8">
        <f t="shared" ref="O13" ca="1" si="16">INDIRECT(ADDRESS(ROW($A$11)+8*(COLUMN(O12)-14),3))</f>
        <v>2</v>
      </c>
      <c r="P13" s="43">
        <f t="shared" ref="P13" ca="1" si="17">INDIRECT(ADDRESS(ROW($A$11)+8*(COLUMN(P12)-14),3))</f>
        <v>2</v>
      </c>
      <c r="Q13" s="43">
        <f t="shared" ref="Q13" ca="1" si="18">INDIRECT(ADDRESS(ROW($A$11)+8*(COLUMN(Q12)-14),3))</f>
        <v>1</v>
      </c>
      <c r="R13" s="43">
        <f t="shared" ref="R13" ca="1" si="19">INDIRECT(ADDRESS(ROW($A$11)+8*(COLUMN(R12)-14),3))</f>
        <v>2</v>
      </c>
      <c r="S13" s="43">
        <f t="shared" ref="S13" ca="1" si="20">INDIRECT(ADDRESS(ROW($A$11)+8*(COLUMN(S12)-14),3))</f>
        <v>2</v>
      </c>
      <c r="T13" s="43">
        <f t="shared" ref="T13" ca="1" si="21">INDIRECT(ADDRESS(ROW($A$11)+8*(COLUMN(T12)-14),3))</f>
        <v>3</v>
      </c>
      <c r="U13" s="43">
        <f t="shared" ref="U13" ca="1" si="22">INDIRECT(ADDRESS(ROW($A$11)+8*(COLUMN(U12)-14),3))</f>
        <v>2</v>
      </c>
      <c r="V13" s="43">
        <f t="shared" ref="V13" ca="1" si="23">INDIRECT(ADDRESS(ROW($A$11)+8*(COLUMN(V12)-14),3))</f>
        <v>2</v>
      </c>
      <c r="W13" s="43">
        <f t="shared" ref="W13" ca="1" si="24">INDIRECT(ADDRESS(ROW($A$11)+8*(COLUMN(W12)-14),3))</f>
        <v>1</v>
      </c>
      <c r="X13" s="43">
        <f t="shared" ref="X13" ca="1" si="25">INDIRECT(ADDRESS(ROW($A$11)+8*(COLUMN(X12)-14),3))</f>
        <v>2</v>
      </c>
      <c r="Y13" s="43">
        <f t="shared" ref="Y13" ca="1" si="26">INDIRECT(ADDRESS(ROW($A$11)+8*(COLUMN(Y12)-14),3))</f>
        <v>4</v>
      </c>
      <c r="Z13" s="43">
        <f t="shared" ref="Z13:AA13" ca="1" si="27">INDIRECT(ADDRESS(ROW($A$11)+8*(COLUMN(Z12)-14),3))</f>
        <v>2</v>
      </c>
      <c r="AA13" s="8">
        <f t="shared" ca="1" si="27"/>
        <v>2</v>
      </c>
      <c r="AB13" s="8">
        <f t="shared" ref="AB13" ca="1" si="28">INDIRECT(ADDRESS(ROW($A$11)+8*(COLUMN(AB12)-14),3))</f>
        <v>2</v>
      </c>
      <c r="AC13" s="8">
        <f t="shared" ref="AC13:AZ13" ca="1" si="29">INDIRECT(ADDRESS(ROW($A$11)+8*(COLUMN(AC12)-14),3))</f>
        <v>2</v>
      </c>
      <c r="AD13" s="8">
        <f t="shared" ca="1" si="29"/>
        <v>3</v>
      </c>
      <c r="AE13" s="8">
        <f t="shared" ca="1" si="29"/>
        <v>4</v>
      </c>
      <c r="AF13" s="8">
        <f t="shared" ca="1" si="29"/>
        <v>1</v>
      </c>
      <c r="AG13" s="8">
        <f t="shared" ca="1" si="29"/>
        <v>3</v>
      </c>
      <c r="AH13" s="8">
        <f t="shared" ca="1" si="29"/>
        <v>2</v>
      </c>
      <c r="AI13" s="8">
        <f t="shared" ca="1" si="29"/>
        <v>2</v>
      </c>
      <c r="AJ13" s="8">
        <f t="shared" ca="1" si="29"/>
        <v>1</v>
      </c>
      <c r="AK13" s="8">
        <f t="shared" ca="1" si="29"/>
        <v>4</v>
      </c>
      <c r="AL13" s="8">
        <f t="shared" ca="1" si="29"/>
        <v>3</v>
      </c>
      <c r="AM13" s="8">
        <f t="shared" ca="1" si="29"/>
        <v>3</v>
      </c>
      <c r="AN13" s="8">
        <f t="shared" ca="1" si="29"/>
        <v>2</v>
      </c>
      <c r="AO13" s="8">
        <f t="shared" ca="1" si="29"/>
        <v>1</v>
      </c>
      <c r="AP13" s="8">
        <f t="shared" ca="1" si="29"/>
        <v>1</v>
      </c>
      <c r="AQ13" s="8">
        <f t="shared" ca="1" si="29"/>
        <v>3</v>
      </c>
      <c r="AR13" s="8">
        <f t="shared" ca="1" si="29"/>
        <v>2</v>
      </c>
      <c r="AS13" s="8">
        <f t="shared" ca="1" si="29"/>
        <v>3</v>
      </c>
      <c r="AT13" s="8">
        <f t="shared" ca="1" si="29"/>
        <v>3</v>
      </c>
      <c r="AU13" s="8">
        <f t="shared" ca="1" si="29"/>
        <v>3</v>
      </c>
      <c r="AV13" s="8">
        <f t="shared" ca="1" si="29"/>
        <v>3</v>
      </c>
      <c r="AW13" s="8">
        <f t="shared" ca="1" si="29"/>
        <v>2</v>
      </c>
      <c r="AX13" s="8">
        <f t="shared" ca="1" si="29"/>
        <v>2</v>
      </c>
      <c r="AY13" s="8">
        <f t="shared" ca="1" si="29"/>
        <v>4</v>
      </c>
      <c r="AZ13" s="8">
        <f t="shared" ca="1" si="29"/>
        <v>5</v>
      </c>
      <c r="BA13" s="8">
        <f t="shared" ref="BA13:BD13" ca="1" si="30">INDIRECT(ADDRESS(ROW($A$11)+8*(COLUMN(BA12)-14),3))</f>
        <v>0</v>
      </c>
      <c r="BB13" s="8">
        <f t="shared" ca="1" si="30"/>
        <v>0</v>
      </c>
      <c r="BC13" s="8">
        <f t="shared" ca="1" si="30"/>
        <v>0</v>
      </c>
      <c r="BD13" s="8">
        <f t="shared" ca="1" si="30"/>
        <v>0</v>
      </c>
      <c r="BE13" s="8"/>
      <c r="BF13" s="8"/>
    </row>
    <row r="14" spans="1:58" ht="12" thickBot="1" x14ac:dyDescent="0.25">
      <c r="A14" s="46" t="s">
        <v>71</v>
      </c>
      <c r="B14" s="62">
        <f>SUM(B11:B13)</f>
        <v>2</v>
      </c>
      <c r="C14" s="63">
        <f>SUM(C11:C13)</f>
        <v>6</v>
      </c>
      <c r="D14" s="64">
        <f t="shared" ref="D14:I14" si="31">SUM(D11:D13)</f>
        <v>9</v>
      </c>
      <c r="E14" s="63">
        <f t="shared" si="31"/>
        <v>9</v>
      </c>
      <c r="F14" s="63">
        <f t="shared" si="31"/>
        <v>12</v>
      </c>
      <c r="G14" s="63">
        <f t="shared" si="31"/>
        <v>31</v>
      </c>
      <c r="H14" s="63">
        <f t="shared" si="31"/>
        <v>12</v>
      </c>
      <c r="I14" s="65">
        <f t="shared" si="31"/>
        <v>0</v>
      </c>
      <c r="J14" s="74"/>
      <c r="K14" s="66">
        <f>SUM(K11:K13)</f>
        <v>81</v>
      </c>
      <c r="M14" s="17" t="s">
        <v>9</v>
      </c>
      <c r="N14" s="71">
        <f ca="1">INDIRECT(ADDRESS(ROW($A$11)+8*(COLUMN(N13)-14),4))</f>
        <v>6</v>
      </c>
      <c r="O14" s="71">
        <f t="shared" ref="O14" ca="1" si="32">INDIRECT(ADDRESS(ROW($A$11)+8*(COLUMN(O13)-14),4))</f>
        <v>5</v>
      </c>
      <c r="P14" s="71">
        <f t="shared" ref="P14" ca="1" si="33">INDIRECT(ADDRESS(ROW($A$11)+8*(COLUMN(P13)-14),4))</f>
        <v>5</v>
      </c>
      <c r="Q14" s="71">
        <f t="shared" ref="Q14" ca="1" si="34">INDIRECT(ADDRESS(ROW($A$11)+8*(COLUMN(Q13)-14),4))</f>
        <v>5</v>
      </c>
      <c r="R14" s="71">
        <f t="shared" ref="R14" ca="1" si="35">INDIRECT(ADDRESS(ROW($A$11)+8*(COLUMN(R13)-14),4))</f>
        <v>5</v>
      </c>
      <c r="S14" s="71">
        <f t="shared" ref="S14" ca="1" si="36">INDIRECT(ADDRESS(ROW($A$11)+8*(COLUMN(S13)-14),4))</f>
        <v>6</v>
      </c>
      <c r="T14" s="71">
        <f t="shared" ref="T14" ca="1" si="37">INDIRECT(ADDRESS(ROW($A$11)+8*(COLUMN(T13)-14),4))</f>
        <v>6</v>
      </c>
      <c r="U14" s="43">
        <f t="shared" ref="U14" ca="1" si="38">INDIRECT(ADDRESS(ROW($A$11)+8*(COLUMN(U13)-14),4))</f>
        <v>6</v>
      </c>
      <c r="V14" s="43">
        <f t="shared" ref="V14" ca="1" si="39">INDIRECT(ADDRESS(ROW($A$11)+8*(COLUMN(V13)-14),4))</f>
        <v>5</v>
      </c>
      <c r="W14" s="43">
        <f t="shared" ref="W14" ca="1" si="40">INDIRECT(ADDRESS(ROW($A$11)+8*(COLUMN(W13)-14),4))</f>
        <v>6</v>
      </c>
      <c r="X14" s="43">
        <f t="shared" ref="X14" ca="1" si="41">INDIRECT(ADDRESS(ROW($A$11)+8*(COLUMN(X13)-14),4))</f>
        <v>5</v>
      </c>
      <c r="Y14" s="43">
        <f t="shared" ref="Y14" ca="1" si="42">INDIRECT(ADDRESS(ROW($A$11)+8*(COLUMN(Y13)-14),4))</f>
        <v>4</v>
      </c>
      <c r="Z14" s="43">
        <f t="shared" ref="Z14:AA14" ca="1" si="43">INDIRECT(ADDRESS(ROW($A$11)+8*(COLUMN(Z13)-14),4))</f>
        <v>4</v>
      </c>
      <c r="AA14" s="8">
        <f t="shared" ca="1" si="43"/>
        <v>3</v>
      </c>
      <c r="AB14" s="8">
        <f t="shared" ref="AB14" ca="1" si="44">INDIRECT(ADDRESS(ROW($A$11)+8*(COLUMN(AB13)-14),4))</f>
        <v>3</v>
      </c>
      <c r="AC14" s="8">
        <f t="shared" ref="AC14:AZ14" ca="1" si="45">INDIRECT(ADDRESS(ROW($A$11)+8*(COLUMN(AC13)-14),4))</f>
        <v>4</v>
      </c>
      <c r="AD14" s="8">
        <f t="shared" ca="1" si="45"/>
        <v>6</v>
      </c>
      <c r="AE14" s="8">
        <f t="shared" ca="1" si="45"/>
        <v>0</v>
      </c>
      <c r="AF14" s="8">
        <f t="shared" ca="1" si="45"/>
        <v>2</v>
      </c>
      <c r="AG14" s="8">
        <f t="shared" ca="1" si="45"/>
        <v>2</v>
      </c>
      <c r="AH14" s="8">
        <f t="shared" ca="1" si="45"/>
        <v>2</v>
      </c>
      <c r="AI14" s="8">
        <f t="shared" ca="1" si="45"/>
        <v>2</v>
      </c>
      <c r="AJ14" s="8">
        <f t="shared" ca="1" si="45"/>
        <v>3</v>
      </c>
      <c r="AK14" s="8">
        <f t="shared" ca="1" si="45"/>
        <v>1</v>
      </c>
      <c r="AL14" s="8">
        <f t="shared" ca="1" si="45"/>
        <v>3</v>
      </c>
      <c r="AM14" s="8">
        <f t="shared" ca="1" si="45"/>
        <v>2</v>
      </c>
      <c r="AN14" s="8">
        <f t="shared" ca="1" si="45"/>
        <v>2</v>
      </c>
      <c r="AO14" s="8">
        <f t="shared" ca="1" si="45"/>
        <v>2</v>
      </c>
      <c r="AP14" s="8">
        <f t="shared" ca="1" si="45"/>
        <v>3</v>
      </c>
      <c r="AQ14" s="8">
        <f t="shared" ca="1" si="45"/>
        <v>1</v>
      </c>
      <c r="AR14" s="8">
        <f t="shared" ca="1" si="45"/>
        <v>4</v>
      </c>
      <c r="AS14" s="8">
        <f t="shared" ca="1" si="45"/>
        <v>3</v>
      </c>
      <c r="AT14" s="8">
        <f t="shared" ca="1" si="45"/>
        <v>3</v>
      </c>
      <c r="AU14" s="8">
        <f t="shared" ca="1" si="45"/>
        <v>2</v>
      </c>
      <c r="AV14" s="8">
        <f t="shared" ca="1" si="45"/>
        <v>2</v>
      </c>
      <c r="AW14" s="8">
        <f t="shared" ca="1" si="45"/>
        <v>4</v>
      </c>
      <c r="AX14" s="8">
        <f t="shared" ca="1" si="45"/>
        <v>3</v>
      </c>
      <c r="AY14" s="8">
        <f t="shared" ca="1" si="45"/>
        <v>1</v>
      </c>
      <c r="AZ14" s="8">
        <f t="shared" ca="1" si="45"/>
        <v>1</v>
      </c>
      <c r="BA14" s="8">
        <f t="shared" ref="BA14:BD14" ca="1" si="46">INDIRECT(ADDRESS(ROW($A$11)+8*(COLUMN(BA13)-14),4))</f>
        <v>0</v>
      </c>
      <c r="BB14" s="8">
        <f t="shared" ca="1" si="46"/>
        <v>5</v>
      </c>
      <c r="BC14" s="8">
        <f t="shared" ca="1" si="46"/>
        <v>3</v>
      </c>
      <c r="BD14" s="8">
        <f t="shared" ca="1" si="46"/>
        <v>3</v>
      </c>
      <c r="BE14" s="8"/>
      <c r="BF14" s="8"/>
    </row>
    <row r="15" spans="1:58" x14ac:dyDescent="0.2">
      <c r="M15" s="17" t="s">
        <v>10</v>
      </c>
      <c r="N15" s="71">
        <f ca="1">INDIRECT(ADDRESS(ROW($A$11)+8*(COLUMN(N14)-14),5))</f>
        <v>6</v>
      </c>
      <c r="O15" s="71">
        <f t="shared" ref="O15" ca="1" si="47">INDIRECT(ADDRESS(ROW($A$11)+8*(COLUMN(O14)-14),5))</f>
        <v>7</v>
      </c>
      <c r="P15" s="71">
        <f t="shared" ref="P15" ca="1" si="48">INDIRECT(ADDRESS(ROW($A$11)+8*(COLUMN(P14)-14),5))</f>
        <v>5</v>
      </c>
      <c r="Q15" s="71">
        <f t="shared" ref="Q15" ca="1" si="49">INDIRECT(ADDRESS(ROW($A$11)+8*(COLUMN(Q14)-14),5))</f>
        <v>5</v>
      </c>
      <c r="R15" s="71">
        <f t="shared" ref="R15" ca="1" si="50">INDIRECT(ADDRESS(ROW($A$11)+8*(COLUMN(R14)-14),5))</f>
        <v>6</v>
      </c>
      <c r="S15" s="71">
        <f t="shared" ref="S15" ca="1" si="51">INDIRECT(ADDRESS(ROW($A$11)+8*(COLUMN(S14)-14),5))</f>
        <v>6</v>
      </c>
      <c r="T15" s="71">
        <f t="shared" ref="T15" ca="1" si="52">INDIRECT(ADDRESS(ROW($A$11)+8*(COLUMN(T14)-14),5))</f>
        <v>6</v>
      </c>
      <c r="U15" s="43">
        <f t="shared" ref="U15" ca="1" si="53">INDIRECT(ADDRESS(ROW($A$11)+8*(COLUMN(U14)-14),5))</f>
        <v>6</v>
      </c>
      <c r="V15" s="43">
        <f t="shared" ref="V15" ca="1" si="54">INDIRECT(ADDRESS(ROW($A$11)+8*(COLUMN(V14)-14),5))</f>
        <v>6</v>
      </c>
      <c r="W15" s="43">
        <f t="shared" ref="W15" ca="1" si="55">INDIRECT(ADDRESS(ROW($A$11)+8*(COLUMN(W14)-14),5))</f>
        <v>6</v>
      </c>
      <c r="X15" s="43">
        <f t="shared" ref="X15" ca="1" si="56">INDIRECT(ADDRESS(ROW($A$11)+8*(COLUMN(X14)-14),5))</f>
        <v>5</v>
      </c>
      <c r="Y15" s="43">
        <f t="shared" ref="Y15" ca="1" si="57">INDIRECT(ADDRESS(ROW($A$11)+8*(COLUMN(Y14)-14),5))</f>
        <v>6</v>
      </c>
      <c r="Z15" s="43">
        <f t="shared" ref="Z15:AA15" ca="1" si="58">INDIRECT(ADDRESS(ROW($A$11)+8*(COLUMN(Z14)-14),5))</f>
        <v>5</v>
      </c>
      <c r="AA15" s="8">
        <f t="shared" ca="1" si="58"/>
        <v>5</v>
      </c>
      <c r="AB15" s="8">
        <f t="shared" ref="AB15" ca="1" si="59">INDIRECT(ADDRESS(ROW($A$11)+8*(COLUMN(AB14)-14),5))</f>
        <v>5</v>
      </c>
      <c r="AC15" s="8">
        <f t="shared" ref="AC15:AZ15" ca="1" si="60">INDIRECT(ADDRESS(ROW($A$11)+8*(COLUMN(AC14)-14),5))</f>
        <v>5</v>
      </c>
      <c r="AD15" s="8">
        <f t="shared" ca="1" si="60"/>
        <v>6</v>
      </c>
      <c r="AE15" s="8">
        <f t="shared" ca="1" si="60"/>
        <v>6</v>
      </c>
      <c r="AF15" s="8">
        <f t="shared" ca="1" si="60"/>
        <v>3</v>
      </c>
      <c r="AG15" s="8">
        <f t="shared" ca="1" si="60"/>
        <v>4</v>
      </c>
      <c r="AH15" s="8">
        <f t="shared" ca="1" si="60"/>
        <v>3</v>
      </c>
      <c r="AI15" s="8">
        <f t="shared" ca="1" si="60"/>
        <v>3</v>
      </c>
      <c r="AJ15" s="8">
        <f t="shared" ca="1" si="60"/>
        <v>3</v>
      </c>
      <c r="AK15" s="8">
        <f t="shared" ca="1" si="60"/>
        <v>6</v>
      </c>
      <c r="AL15" s="8">
        <f t="shared" ca="1" si="60"/>
        <v>2</v>
      </c>
      <c r="AM15" s="8">
        <f t="shared" ca="1" si="60"/>
        <v>4</v>
      </c>
      <c r="AN15" s="8">
        <f t="shared" ca="1" si="60"/>
        <v>4</v>
      </c>
      <c r="AO15" s="8">
        <f t="shared" ca="1" si="60"/>
        <v>5</v>
      </c>
      <c r="AP15" s="8">
        <f t="shared" ca="1" si="60"/>
        <v>4</v>
      </c>
      <c r="AQ15" s="8">
        <f t="shared" ca="1" si="60"/>
        <v>7</v>
      </c>
      <c r="AR15" s="8">
        <f t="shared" ca="1" si="60"/>
        <v>3</v>
      </c>
      <c r="AS15" s="8">
        <f t="shared" ca="1" si="60"/>
        <v>6</v>
      </c>
      <c r="AT15" s="8">
        <f t="shared" ca="1" si="60"/>
        <v>5</v>
      </c>
      <c r="AU15" s="8">
        <f t="shared" ca="1" si="60"/>
        <v>5</v>
      </c>
      <c r="AV15" s="8">
        <f t="shared" ca="1" si="60"/>
        <v>5</v>
      </c>
      <c r="AW15" s="8">
        <f t="shared" ca="1" si="60"/>
        <v>4</v>
      </c>
      <c r="AX15" s="8">
        <f t="shared" ca="1" si="60"/>
        <v>2</v>
      </c>
      <c r="AY15" s="8">
        <f t="shared" ca="1" si="60"/>
        <v>3</v>
      </c>
      <c r="AZ15" s="8">
        <f t="shared" ca="1" si="60"/>
        <v>2</v>
      </c>
      <c r="BA15" s="8">
        <f t="shared" ref="BA15:BD15" ca="1" si="61">INDIRECT(ADDRESS(ROW($A$11)+8*(COLUMN(BA14)-14),5))</f>
        <v>0</v>
      </c>
      <c r="BB15" s="8">
        <f t="shared" ca="1" si="61"/>
        <v>3</v>
      </c>
      <c r="BC15" s="8">
        <f t="shared" ca="1" si="61"/>
        <v>2</v>
      </c>
      <c r="BD15" s="8">
        <f t="shared" ca="1" si="61"/>
        <v>2</v>
      </c>
      <c r="BE15" s="8"/>
      <c r="BF15" s="8"/>
    </row>
    <row r="16" spans="1:58" ht="12" thickBot="1" x14ac:dyDescent="0.25">
      <c r="M16" s="17" t="s">
        <v>11</v>
      </c>
      <c r="N16" s="71">
        <f ca="1">INDIRECT(ADDRESS(ROW($A$11)+8*(COLUMN(N15)-14),6))</f>
        <v>6</v>
      </c>
      <c r="O16" s="71">
        <f t="shared" ref="O16" ca="1" si="62">INDIRECT(ADDRESS(ROW($A$11)+8*(COLUMN(O15)-14),6))</f>
        <v>6</v>
      </c>
      <c r="P16" s="71">
        <f t="shared" ref="P16" ca="1" si="63">INDIRECT(ADDRESS(ROW($A$11)+8*(COLUMN(P15)-14),6))</f>
        <v>5</v>
      </c>
      <c r="Q16" s="71">
        <f t="shared" ref="Q16" ca="1" si="64">INDIRECT(ADDRESS(ROW($A$11)+8*(COLUMN(Q15)-14),6))</f>
        <v>10</v>
      </c>
      <c r="R16" s="71">
        <f t="shared" ref="R16" ca="1" si="65">INDIRECT(ADDRESS(ROW($A$11)+8*(COLUMN(R15)-14),6))</f>
        <v>12</v>
      </c>
      <c r="S16" s="71">
        <f t="shared" ref="S16" ca="1" si="66">INDIRECT(ADDRESS(ROW($A$11)+8*(COLUMN(S15)-14),6))</f>
        <v>11</v>
      </c>
      <c r="T16" s="71">
        <f t="shared" ref="T16" ca="1" si="67">INDIRECT(ADDRESS(ROW($A$11)+8*(COLUMN(T15)-14),6))</f>
        <v>6</v>
      </c>
      <c r="U16" s="43">
        <f t="shared" ref="U16" ca="1" si="68">INDIRECT(ADDRESS(ROW($A$11)+8*(COLUMN(U15)-14),6))</f>
        <v>6</v>
      </c>
      <c r="V16" s="43">
        <f t="shared" ref="V16" ca="1" si="69">INDIRECT(ADDRESS(ROW($A$11)+8*(COLUMN(V15)-14),6))</f>
        <v>5</v>
      </c>
      <c r="W16" s="43">
        <f t="shared" ref="W16" ca="1" si="70">INDIRECT(ADDRESS(ROW($A$11)+8*(COLUMN(W15)-14),6))</f>
        <v>6</v>
      </c>
      <c r="X16" s="43">
        <f t="shared" ref="X16" ca="1" si="71">INDIRECT(ADDRESS(ROW($A$11)+8*(COLUMN(X15)-14),6))</f>
        <v>8</v>
      </c>
      <c r="Y16" s="43">
        <f t="shared" ref="Y16" ca="1" si="72">INDIRECT(ADDRESS(ROW($A$11)+8*(COLUMN(Y15)-14),6))</f>
        <v>8</v>
      </c>
      <c r="Z16" s="43">
        <f t="shared" ref="Z16:AA16" ca="1" si="73">INDIRECT(ADDRESS(ROW($A$11)+8*(COLUMN(Z15)-14),6))</f>
        <v>6</v>
      </c>
      <c r="AA16" s="8">
        <f t="shared" ca="1" si="73"/>
        <v>5</v>
      </c>
      <c r="AB16" s="8">
        <f t="shared" ref="AB16" ca="1" si="74">INDIRECT(ADDRESS(ROW($A$11)+8*(COLUMN(AB15)-14),6))</f>
        <v>4</v>
      </c>
      <c r="AC16" s="8">
        <f t="shared" ref="AC16:AZ16" ca="1" si="75">INDIRECT(ADDRESS(ROW($A$11)+8*(COLUMN(AC15)-14),6))</f>
        <v>5</v>
      </c>
      <c r="AD16" s="8">
        <f t="shared" ca="1" si="75"/>
        <v>3</v>
      </c>
      <c r="AE16" s="8">
        <f t="shared" ca="1" si="75"/>
        <v>4</v>
      </c>
      <c r="AF16" s="8">
        <f t="shared" ca="1" si="75"/>
        <v>4</v>
      </c>
      <c r="AG16" s="8">
        <f t="shared" ca="1" si="75"/>
        <v>4</v>
      </c>
      <c r="AH16" s="8">
        <f t="shared" ca="1" si="75"/>
        <v>3</v>
      </c>
      <c r="AI16" s="8">
        <f t="shared" ca="1" si="75"/>
        <v>3</v>
      </c>
      <c r="AJ16" s="8">
        <f t="shared" ca="1" si="75"/>
        <v>6</v>
      </c>
      <c r="AK16" s="8">
        <f t="shared" ca="1" si="75"/>
        <v>5</v>
      </c>
      <c r="AL16" s="8">
        <f t="shared" ca="1" si="75"/>
        <v>6</v>
      </c>
      <c r="AM16" s="8">
        <f t="shared" ca="1" si="75"/>
        <v>4</v>
      </c>
      <c r="AN16" s="8">
        <f t="shared" ca="1" si="75"/>
        <v>2</v>
      </c>
      <c r="AO16" s="8">
        <f t="shared" ca="1" si="75"/>
        <v>4</v>
      </c>
      <c r="AP16" s="8">
        <f t="shared" ca="1" si="75"/>
        <v>4</v>
      </c>
      <c r="AQ16" s="8">
        <f t="shared" ca="1" si="75"/>
        <v>2</v>
      </c>
      <c r="AR16" s="8">
        <f t="shared" ca="1" si="75"/>
        <v>5</v>
      </c>
      <c r="AS16" s="8">
        <f t="shared" ca="1" si="75"/>
        <v>4</v>
      </c>
      <c r="AT16" s="8">
        <f t="shared" ca="1" si="75"/>
        <v>3</v>
      </c>
      <c r="AU16" s="8">
        <f t="shared" ca="1" si="75"/>
        <v>5</v>
      </c>
      <c r="AV16" s="8">
        <f t="shared" ca="1" si="75"/>
        <v>5</v>
      </c>
      <c r="AW16" s="8">
        <f t="shared" ca="1" si="75"/>
        <v>3</v>
      </c>
      <c r="AX16" s="8">
        <f t="shared" ca="1" si="75"/>
        <v>4</v>
      </c>
      <c r="AY16" s="8">
        <f t="shared" ca="1" si="75"/>
        <v>3</v>
      </c>
      <c r="AZ16" s="8">
        <f t="shared" ca="1" si="75"/>
        <v>6</v>
      </c>
      <c r="BA16" s="8">
        <f t="shared" ref="BA16:BD16" ca="1" si="76">INDIRECT(ADDRESS(ROW($A$11)+8*(COLUMN(BA15)-14),6))</f>
        <v>0</v>
      </c>
      <c r="BB16" s="8">
        <f t="shared" ca="1" si="76"/>
        <v>2</v>
      </c>
      <c r="BC16" s="8">
        <f t="shared" ca="1" si="76"/>
        <v>2</v>
      </c>
      <c r="BD16" s="8">
        <f t="shared" ca="1" si="76"/>
        <v>3</v>
      </c>
      <c r="BE16" s="8"/>
      <c r="BF16" s="8"/>
    </row>
    <row r="17" spans="1:63" x14ac:dyDescent="0.2">
      <c r="A17" s="51" t="s">
        <v>32</v>
      </c>
      <c r="B17" s="39" t="s">
        <v>74</v>
      </c>
      <c r="C17" s="39"/>
      <c r="D17" s="39"/>
      <c r="E17" s="39"/>
      <c r="F17" s="39"/>
      <c r="G17" s="39"/>
      <c r="H17" s="39"/>
      <c r="I17" s="50"/>
      <c r="J17" s="39"/>
      <c r="K17" s="52"/>
      <c r="M17" s="17" t="s">
        <v>12</v>
      </c>
      <c r="N17" s="71">
        <f ca="1">INDIRECT(ADDRESS(ROW($A$11)+8*(COLUMN(N16)-14),7))</f>
        <v>15</v>
      </c>
      <c r="O17" s="71">
        <f t="shared" ref="O17" ca="1" si="77">INDIRECT(ADDRESS(ROW($A$11)+8*(COLUMN(O16)-14),7))</f>
        <v>18</v>
      </c>
      <c r="P17" s="71">
        <f t="shared" ref="P17" ca="1" si="78">INDIRECT(ADDRESS(ROW($A$11)+8*(COLUMN(P16)-14),7))</f>
        <v>11</v>
      </c>
      <c r="Q17" s="71">
        <f t="shared" ref="Q17" ca="1" si="79">INDIRECT(ADDRESS(ROW($A$11)+8*(COLUMN(Q16)-14),7))</f>
        <v>12</v>
      </c>
      <c r="R17" s="71">
        <f t="shared" ref="R17" ca="1" si="80">INDIRECT(ADDRESS(ROW($A$11)+8*(COLUMN(R16)-14),7))</f>
        <v>11</v>
      </c>
      <c r="S17" s="71">
        <f t="shared" ref="S17" ca="1" si="81">INDIRECT(ADDRESS(ROW($A$11)+8*(COLUMN(S16)-14),7))</f>
        <v>10</v>
      </c>
      <c r="T17" s="71">
        <f t="shared" ref="T17" ca="1" si="82">INDIRECT(ADDRESS(ROW($A$11)+8*(COLUMN(T16)-14),7))</f>
        <v>8</v>
      </c>
      <c r="U17" s="43">
        <f t="shared" ref="U17" ca="1" si="83">INDIRECT(ADDRESS(ROW($A$11)+8*(COLUMN(U16)-14),7))</f>
        <v>12</v>
      </c>
      <c r="V17" s="43">
        <f t="shared" ref="V17" ca="1" si="84">INDIRECT(ADDRESS(ROW($A$11)+8*(COLUMN(V16)-14),7))</f>
        <v>12</v>
      </c>
      <c r="W17" s="43">
        <f t="shared" ref="W17" ca="1" si="85">INDIRECT(ADDRESS(ROW($A$11)+8*(COLUMN(W16)-14),7))</f>
        <v>13</v>
      </c>
      <c r="X17" s="43">
        <f t="shared" ref="X17" ca="1" si="86">INDIRECT(ADDRESS(ROW($A$11)+8*(COLUMN(X16)-14),7))</f>
        <v>10</v>
      </c>
      <c r="Y17" s="43">
        <f t="shared" ref="Y17" ca="1" si="87">INDIRECT(ADDRESS(ROW($A$11)+8*(COLUMN(Y16)-14),7))</f>
        <v>12</v>
      </c>
      <c r="Z17" s="43">
        <f t="shared" ref="Z17:AA17" ca="1" si="88">INDIRECT(ADDRESS(ROW($A$11)+8*(COLUMN(Z16)-14),7))</f>
        <v>10</v>
      </c>
      <c r="AA17" s="8">
        <f t="shared" ca="1" si="88"/>
        <v>3</v>
      </c>
      <c r="AB17" s="8">
        <f t="shared" ref="AB17" ca="1" si="89">INDIRECT(ADDRESS(ROW($A$11)+8*(COLUMN(AB16)-14),7))</f>
        <v>8</v>
      </c>
      <c r="AC17" s="8">
        <f t="shared" ref="AC17:AZ17" ca="1" si="90">INDIRECT(ADDRESS(ROW($A$11)+8*(COLUMN(AC16)-14),7))</f>
        <v>4</v>
      </c>
      <c r="AD17" s="8">
        <f t="shared" ca="1" si="90"/>
        <v>5</v>
      </c>
      <c r="AE17" s="8">
        <f t="shared" ca="1" si="90"/>
        <v>6</v>
      </c>
      <c r="AF17" s="8">
        <f t="shared" ca="1" si="90"/>
        <v>5</v>
      </c>
      <c r="AG17" s="8">
        <f t="shared" ca="1" si="90"/>
        <v>4</v>
      </c>
      <c r="AH17" s="8">
        <f t="shared" ca="1" si="90"/>
        <v>3</v>
      </c>
      <c r="AI17" s="8">
        <f t="shared" ca="1" si="90"/>
        <v>4</v>
      </c>
      <c r="AJ17" s="8">
        <f t="shared" ca="1" si="90"/>
        <v>7</v>
      </c>
      <c r="AK17" s="8">
        <f t="shared" ca="1" si="90"/>
        <v>6</v>
      </c>
      <c r="AL17" s="8">
        <f t="shared" ca="1" si="90"/>
        <v>5</v>
      </c>
      <c r="AM17" s="8">
        <f t="shared" ca="1" si="90"/>
        <v>4</v>
      </c>
      <c r="AN17" s="8">
        <f t="shared" ca="1" si="90"/>
        <v>5</v>
      </c>
      <c r="AO17" s="8">
        <f t="shared" ca="1" si="90"/>
        <v>7</v>
      </c>
      <c r="AP17" s="8">
        <f t="shared" ca="1" si="90"/>
        <v>5</v>
      </c>
      <c r="AQ17" s="8">
        <f t="shared" ca="1" si="90"/>
        <v>4</v>
      </c>
      <c r="AR17" s="8">
        <f t="shared" ca="1" si="90"/>
        <v>5</v>
      </c>
      <c r="AS17" s="8">
        <f t="shared" ca="1" si="90"/>
        <v>8</v>
      </c>
      <c r="AT17" s="8">
        <f t="shared" ca="1" si="90"/>
        <v>6</v>
      </c>
      <c r="AU17" s="8">
        <f t="shared" ca="1" si="90"/>
        <v>4</v>
      </c>
      <c r="AV17" s="8">
        <f t="shared" ca="1" si="90"/>
        <v>2.6666666666666665</v>
      </c>
      <c r="AW17" s="8">
        <f t="shared" ca="1" si="90"/>
        <v>2.6666666666666665</v>
      </c>
      <c r="AX17" s="8">
        <f t="shared" ca="1" si="90"/>
        <v>6.67</v>
      </c>
      <c r="AY17" s="8">
        <f t="shared" ca="1" si="90"/>
        <v>2</v>
      </c>
      <c r="AZ17" s="8">
        <f t="shared" ca="1" si="90"/>
        <v>2</v>
      </c>
      <c r="BA17" s="8">
        <f t="shared" ref="BA17:BD17" ca="1" si="91">INDIRECT(ADDRESS(ROW($A$11)+8*(COLUMN(BA16)-14),7))</f>
        <v>0</v>
      </c>
      <c r="BB17" s="8">
        <f t="shared" ca="1" si="91"/>
        <v>4</v>
      </c>
      <c r="BC17" s="8">
        <f t="shared" ca="1" si="91"/>
        <v>3</v>
      </c>
      <c r="BD17" s="8">
        <f t="shared" ca="1" si="91"/>
        <v>2</v>
      </c>
      <c r="BE17" s="8"/>
      <c r="BF17" s="8"/>
    </row>
    <row r="18" spans="1:63" ht="12" thickBot="1" x14ac:dyDescent="0.25">
      <c r="A18" s="44" t="s">
        <v>75</v>
      </c>
      <c r="B18" s="47" t="s">
        <v>16</v>
      </c>
      <c r="C18" s="48" t="s">
        <v>8</v>
      </c>
      <c r="D18" s="49" t="s">
        <v>9</v>
      </c>
      <c r="E18" s="48" t="s">
        <v>10</v>
      </c>
      <c r="F18" s="48" t="s">
        <v>11</v>
      </c>
      <c r="G18" s="48" t="s">
        <v>12</v>
      </c>
      <c r="H18" s="48" t="s">
        <v>73</v>
      </c>
      <c r="I18" s="44" t="s">
        <v>72</v>
      </c>
      <c r="J18" s="19"/>
      <c r="K18" s="53" t="s">
        <v>76</v>
      </c>
      <c r="M18" s="17" t="s">
        <v>15</v>
      </c>
      <c r="N18" s="71">
        <f ca="1">INDIRECT(ADDRESS(ROW($A$11)+8*(COLUMN(N17)-14),8))</f>
        <v>12</v>
      </c>
      <c r="O18" s="71">
        <f t="shared" ref="O18" ca="1" si="92">INDIRECT(ADDRESS(ROW($A$11)+8*(COLUMN(O17)-14),8))</f>
        <v>11</v>
      </c>
      <c r="P18" s="71">
        <f t="shared" ref="P18" ca="1" si="93">INDIRECT(ADDRESS(ROW($A$11)+8*(COLUMN(P17)-14),8))</f>
        <v>16</v>
      </c>
      <c r="Q18" s="71">
        <f t="shared" ref="Q18" ca="1" si="94">INDIRECT(ADDRESS(ROW($A$11)+8*(COLUMN(Q17)-14),8))</f>
        <v>10</v>
      </c>
      <c r="R18" s="71">
        <f t="shared" ref="R18" ca="1" si="95">INDIRECT(ADDRESS(ROW($A$11)+8*(COLUMN(R17)-14),8))</f>
        <v>6</v>
      </c>
      <c r="S18" s="71">
        <f t="shared" ref="S18" ca="1" si="96">INDIRECT(ADDRESS(ROW($A$11)+8*(COLUMN(S17)-14),8))</f>
        <v>7</v>
      </c>
      <c r="T18" s="71">
        <f t="shared" ref="T18" ca="1" si="97">INDIRECT(ADDRESS(ROW($A$11)+8*(COLUMN(T17)-14),8))</f>
        <v>10</v>
      </c>
      <c r="U18" s="43">
        <f t="shared" ref="U18" ca="1" si="98">INDIRECT(ADDRESS(ROW($A$11)+8*(COLUMN(U17)-14),8))</f>
        <v>12</v>
      </c>
      <c r="V18" s="43">
        <f t="shared" ref="V18" ca="1" si="99">INDIRECT(ADDRESS(ROW($A$11)+8*(COLUMN(V17)-14),8))</f>
        <v>11</v>
      </c>
      <c r="W18" s="43">
        <f t="shared" ref="W18" ca="1" si="100">INDIRECT(ADDRESS(ROW($A$11)+8*(COLUMN(W17)-14),8))</f>
        <v>10</v>
      </c>
      <c r="X18" s="43">
        <f t="shared" ref="X18" ca="1" si="101">INDIRECT(ADDRESS(ROW($A$11)+8*(COLUMN(X17)-14),8))</f>
        <v>15</v>
      </c>
      <c r="Y18" s="43">
        <f t="shared" ref="Y18" ca="1" si="102">INDIRECT(ADDRESS(ROW($A$11)+8*(COLUMN(Y17)-14),8))</f>
        <v>6</v>
      </c>
      <c r="Z18" s="43">
        <f t="shared" ref="Z18:AA18" ca="1" si="103">INDIRECT(ADDRESS(ROW($A$11)+8*(COLUMN(Z17)-14),8))</f>
        <v>6</v>
      </c>
      <c r="AA18" s="8">
        <f t="shared" ca="1" si="103"/>
        <v>6</v>
      </c>
      <c r="AB18" s="8">
        <f t="shared" ref="AB18" ca="1" si="104">INDIRECT(ADDRESS(ROW($A$11)+8*(COLUMN(AB17)-14),8))</f>
        <v>6</v>
      </c>
      <c r="AC18" s="8">
        <f t="shared" ref="AC18:AZ18" ca="1" si="105">INDIRECT(ADDRESS(ROW($A$11)+8*(COLUMN(AC17)-14),8))</f>
        <v>4</v>
      </c>
      <c r="AD18" s="8">
        <f t="shared" ca="1" si="105"/>
        <v>6</v>
      </c>
      <c r="AE18" s="8">
        <f t="shared" ca="1" si="105"/>
        <v>6</v>
      </c>
      <c r="AF18" s="8">
        <f t="shared" ca="1" si="105"/>
        <v>4</v>
      </c>
      <c r="AG18" s="8">
        <f t="shared" ca="1" si="105"/>
        <v>6</v>
      </c>
      <c r="AH18" s="8">
        <f t="shared" ca="1" si="105"/>
        <v>6</v>
      </c>
      <c r="AI18" s="8">
        <f t="shared" ca="1" si="105"/>
        <v>0</v>
      </c>
      <c r="AJ18" s="8">
        <f t="shared" ca="1" si="105"/>
        <v>11</v>
      </c>
      <c r="AK18" s="8">
        <f t="shared" ca="1" si="105"/>
        <v>12</v>
      </c>
      <c r="AL18" s="8">
        <f t="shared" ca="1" si="105"/>
        <v>10</v>
      </c>
      <c r="AM18" s="8">
        <f t="shared" ca="1" si="105"/>
        <v>8</v>
      </c>
      <c r="AN18" s="8">
        <f t="shared" ca="1" si="105"/>
        <v>5</v>
      </c>
      <c r="AO18" s="8">
        <f t="shared" ca="1" si="105"/>
        <v>3</v>
      </c>
      <c r="AP18" s="8">
        <f t="shared" ca="1" si="105"/>
        <v>5</v>
      </c>
      <c r="AQ18" s="8">
        <f t="shared" ca="1" si="105"/>
        <v>6</v>
      </c>
      <c r="AR18" s="8">
        <f t="shared" ca="1" si="105"/>
        <v>0</v>
      </c>
      <c r="AS18" s="8">
        <f t="shared" ca="1" si="105"/>
        <v>8</v>
      </c>
      <c r="AT18" s="8">
        <f t="shared" ca="1" si="105"/>
        <v>3.3333333333333335</v>
      </c>
      <c r="AU18" s="8">
        <f t="shared" ca="1" si="105"/>
        <v>2</v>
      </c>
      <c r="AV18" s="8">
        <f t="shared" ca="1" si="105"/>
        <v>3.3333333333333335</v>
      </c>
      <c r="AW18" s="8">
        <f t="shared" ca="1" si="105"/>
        <v>1.3333333333333333</v>
      </c>
      <c r="AX18" s="8">
        <f t="shared" ca="1" si="105"/>
        <v>5.3330000000000002</v>
      </c>
      <c r="AY18" s="8">
        <f t="shared" ca="1" si="105"/>
        <v>3.3333300000000001</v>
      </c>
      <c r="AZ18" s="8">
        <f t="shared" ca="1" si="105"/>
        <v>5.33</v>
      </c>
      <c r="BA18" s="8">
        <f t="shared" ref="BA18:BD18" ca="1" si="106">INDIRECT(ADDRESS(ROW($A$11)+8*(COLUMN(BA17)-14),8))</f>
        <v>0</v>
      </c>
      <c r="BB18" s="8">
        <f t="shared" ca="1" si="106"/>
        <v>2.67</v>
      </c>
      <c r="BC18" s="8">
        <f t="shared" ca="1" si="106"/>
        <v>0</v>
      </c>
      <c r="BD18" s="8">
        <f t="shared" ca="1" si="106"/>
        <v>2</v>
      </c>
      <c r="BE18" s="8"/>
      <c r="BF18" s="8"/>
    </row>
    <row r="19" spans="1:63" x14ac:dyDescent="0.2">
      <c r="A19" s="45" t="s">
        <v>5</v>
      </c>
      <c r="B19" s="54">
        <v>4</v>
      </c>
      <c r="C19" s="2">
        <v>2</v>
      </c>
      <c r="D19" s="55">
        <v>5</v>
      </c>
      <c r="E19" s="56">
        <v>7</v>
      </c>
      <c r="F19" s="57">
        <v>6</v>
      </c>
      <c r="G19" s="57">
        <v>18</v>
      </c>
      <c r="H19" s="57">
        <v>11</v>
      </c>
      <c r="I19" s="58"/>
      <c r="J19" s="75"/>
      <c r="K19" s="59">
        <f>SUM(B19:I19)</f>
        <v>53</v>
      </c>
      <c r="M19" s="17" t="s">
        <v>14</v>
      </c>
      <c r="N19" s="71">
        <f ca="1">INDIRECT(ADDRESS(ROW($A$11)+8*(COLUMN(N18)-14),9))</f>
        <v>0</v>
      </c>
      <c r="O19" s="71">
        <f t="shared" ref="O19" ca="1" si="107">INDIRECT(ADDRESS(ROW($A$11)+8*(COLUMN(O18)-14),9))</f>
        <v>0</v>
      </c>
      <c r="P19" s="71">
        <f t="shared" ref="P19" ca="1" si="108">INDIRECT(ADDRESS(ROW($A$11)+8*(COLUMN(P18)-14),9))</f>
        <v>0</v>
      </c>
      <c r="Q19" s="71">
        <f t="shared" ref="Q19" ca="1" si="109">INDIRECT(ADDRESS(ROW($A$11)+8*(COLUMN(Q18)-14),9))</f>
        <v>0</v>
      </c>
      <c r="R19" s="71">
        <f t="shared" ref="R19" ca="1" si="110">INDIRECT(ADDRESS(ROW($A$11)+8*(COLUMN(R18)-14),9))</f>
        <v>0</v>
      </c>
      <c r="S19" s="71">
        <f t="shared" ref="S19" ca="1" si="111">INDIRECT(ADDRESS(ROW($A$11)+8*(COLUMN(S18)-14),9))</f>
        <v>0</v>
      </c>
      <c r="T19" s="71">
        <f t="shared" ref="T19" ca="1" si="112">INDIRECT(ADDRESS(ROW($A$11)+8*(COLUMN(T18)-14),9))</f>
        <v>0</v>
      </c>
      <c r="U19" s="43">
        <f t="shared" ref="U19" ca="1" si="113">INDIRECT(ADDRESS(ROW($A$11)+8*(COLUMN(U18)-14),9))</f>
        <v>0</v>
      </c>
      <c r="V19" s="43">
        <f t="shared" ref="V19" ca="1" si="114">INDIRECT(ADDRESS(ROW($A$11)+8*(COLUMN(V18)-14),9))</f>
        <v>0</v>
      </c>
      <c r="W19" s="43">
        <f t="shared" ref="W19" ca="1" si="115">INDIRECT(ADDRESS(ROW($A$11)+8*(COLUMN(W18)-14),9))</f>
        <v>0</v>
      </c>
      <c r="X19" s="43">
        <f t="shared" ref="X19" ca="1" si="116">INDIRECT(ADDRESS(ROW($A$11)+8*(COLUMN(X18)-14),9))</f>
        <v>0</v>
      </c>
      <c r="Y19" s="43">
        <f t="shared" ref="Y19" ca="1" si="117">INDIRECT(ADDRESS(ROW($A$11)+8*(COLUMN(Y18)-14),9))</f>
        <v>0</v>
      </c>
      <c r="Z19" s="43">
        <f t="shared" ref="Z19:AA19" ca="1" si="118">INDIRECT(ADDRESS(ROW($A$11)+8*(COLUMN(Z18)-14),9))</f>
        <v>0</v>
      </c>
      <c r="AA19" s="8">
        <f t="shared" ca="1" si="118"/>
        <v>0</v>
      </c>
      <c r="AB19" s="8">
        <f t="shared" ref="AB19" ca="1" si="119">INDIRECT(ADDRESS(ROW($A$11)+8*(COLUMN(AB18)-14),9))</f>
        <v>0</v>
      </c>
      <c r="AC19" s="8">
        <f t="shared" ref="AC19:AZ19" ca="1" si="120">INDIRECT(ADDRESS(ROW($A$11)+8*(COLUMN(AC18)-14),9))</f>
        <v>4</v>
      </c>
      <c r="AD19" s="8">
        <f t="shared" ca="1" si="120"/>
        <v>7</v>
      </c>
      <c r="AE19" s="8">
        <f t="shared" ca="1" si="120"/>
        <v>5</v>
      </c>
      <c r="AF19" s="8">
        <f t="shared" ca="1" si="120"/>
        <v>5</v>
      </c>
      <c r="AG19" s="8">
        <f t="shared" ca="1" si="120"/>
        <v>4</v>
      </c>
      <c r="AH19" s="8">
        <f t="shared" ca="1" si="120"/>
        <v>9</v>
      </c>
      <c r="AI19" s="8">
        <f t="shared" ca="1" si="120"/>
        <v>8</v>
      </c>
      <c r="AJ19" s="8">
        <f t="shared" ca="1" si="120"/>
        <v>0</v>
      </c>
      <c r="AK19" s="8">
        <f t="shared" ca="1" si="120"/>
        <v>0</v>
      </c>
      <c r="AL19" s="8">
        <f t="shared" ca="1" si="120"/>
        <v>0</v>
      </c>
      <c r="AM19" s="8">
        <f t="shared" ca="1" si="120"/>
        <v>0</v>
      </c>
      <c r="AN19" s="8">
        <f t="shared" ca="1" si="120"/>
        <v>0</v>
      </c>
      <c r="AO19" s="8">
        <f t="shared" ca="1" si="120"/>
        <v>0</v>
      </c>
      <c r="AP19" s="8">
        <f t="shared" ca="1" si="120"/>
        <v>0</v>
      </c>
      <c r="AQ19" s="8">
        <f t="shared" ca="1" si="120"/>
        <v>0</v>
      </c>
      <c r="AR19" s="8">
        <f t="shared" ca="1" si="120"/>
        <v>0</v>
      </c>
      <c r="AS19" s="8">
        <f t="shared" ca="1" si="120"/>
        <v>0</v>
      </c>
      <c r="AT19" s="8">
        <f t="shared" ca="1" si="120"/>
        <v>0</v>
      </c>
      <c r="AU19" s="8">
        <f t="shared" ca="1" si="120"/>
        <v>0</v>
      </c>
      <c r="AV19" s="8">
        <f t="shared" ca="1" si="120"/>
        <v>0</v>
      </c>
      <c r="AW19" s="8">
        <f t="shared" ca="1" si="120"/>
        <v>0</v>
      </c>
      <c r="AX19" s="8">
        <f t="shared" ca="1" si="120"/>
        <v>0</v>
      </c>
      <c r="AY19" s="8">
        <f t="shared" ca="1" si="120"/>
        <v>0</v>
      </c>
      <c r="AZ19" s="8">
        <f t="shared" ca="1" si="120"/>
        <v>0</v>
      </c>
      <c r="BA19" s="8">
        <f t="shared" ref="BA19:BD19" ca="1" si="121">INDIRECT(ADDRESS(ROW($A$11)+8*(COLUMN(BA18)-14),9))</f>
        <v>0</v>
      </c>
      <c r="BB19" s="8">
        <f t="shared" ca="1" si="121"/>
        <v>0</v>
      </c>
      <c r="BC19" s="8">
        <f t="shared" ca="1" si="121"/>
        <v>0</v>
      </c>
      <c r="BD19" s="8">
        <f t="shared" ca="1" si="121"/>
        <v>0</v>
      </c>
      <c r="BE19" s="8"/>
      <c r="BF19" s="8"/>
    </row>
    <row r="20" spans="1:63" x14ac:dyDescent="0.2">
      <c r="A20" s="45" t="s">
        <v>6</v>
      </c>
      <c r="B20" s="54">
        <v>2</v>
      </c>
      <c r="C20" s="2">
        <v>2</v>
      </c>
      <c r="D20" s="55">
        <v>6</v>
      </c>
      <c r="E20" s="57">
        <v>6</v>
      </c>
      <c r="F20" s="57">
        <v>6</v>
      </c>
      <c r="G20" s="57">
        <v>10</v>
      </c>
      <c r="H20" s="56"/>
      <c r="I20" s="58">
        <v>6</v>
      </c>
      <c r="J20" s="76"/>
      <c r="K20" s="60">
        <f t="shared" ref="K20:K21" si="122">SUM(B20:I20)</f>
        <v>38</v>
      </c>
      <c r="M20" s="21" t="s">
        <v>54</v>
      </c>
      <c r="N20" s="13">
        <f t="shared" ref="N20" ca="1" si="123">N12+N13</f>
        <v>3</v>
      </c>
      <c r="O20" s="13">
        <f ca="1">O12+O13</f>
        <v>6</v>
      </c>
      <c r="P20" s="13">
        <f t="shared" ref="P20:AC20" ca="1" si="124">P12+P13</f>
        <v>2</v>
      </c>
      <c r="Q20" s="13">
        <f t="shared" ca="1" si="124"/>
        <v>1</v>
      </c>
      <c r="R20" s="13">
        <f t="shared" ca="1" si="124"/>
        <v>4</v>
      </c>
      <c r="S20" s="13">
        <f t="shared" ca="1" si="124"/>
        <v>4</v>
      </c>
      <c r="T20" s="13">
        <f t="shared" ca="1" si="124"/>
        <v>5</v>
      </c>
      <c r="U20" s="13">
        <f t="shared" ca="1" si="124"/>
        <v>6</v>
      </c>
      <c r="V20" s="13">
        <f t="shared" ca="1" si="124"/>
        <v>6</v>
      </c>
      <c r="W20" s="13">
        <f t="shared" ca="1" si="124"/>
        <v>6</v>
      </c>
      <c r="X20" s="13">
        <f t="shared" ca="1" si="124"/>
        <v>6</v>
      </c>
      <c r="Y20" s="13">
        <f t="shared" ca="1" si="124"/>
        <v>8</v>
      </c>
      <c r="Z20" s="13">
        <f t="shared" ca="1" si="124"/>
        <v>8</v>
      </c>
      <c r="AA20" s="13">
        <f t="shared" ca="1" si="124"/>
        <v>4</v>
      </c>
      <c r="AB20" s="13">
        <f t="shared" ca="1" si="124"/>
        <v>4</v>
      </c>
      <c r="AC20" s="13">
        <f t="shared" ca="1" si="124"/>
        <v>5</v>
      </c>
      <c r="AD20" s="13">
        <f t="shared" ref="AD20:AZ20" ca="1" si="125">AD12+AD13</f>
        <v>5</v>
      </c>
      <c r="AE20" s="13">
        <f t="shared" ca="1" si="125"/>
        <v>6</v>
      </c>
      <c r="AF20" s="13">
        <f t="shared" ca="1" si="125"/>
        <v>3</v>
      </c>
      <c r="AG20" s="13">
        <f t="shared" ca="1" si="125"/>
        <v>4</v>
      </c>
      <c r="AH20" s="13">
        <f t="shared" ca="1" si="125"/>
        <v>4</v>
      </c>
      <c r="AI20" s="13">
        <f t="shared" ca="1" si="125"/>
        <v>3</v>
      </c>
      <c r="AJ20" s="13">
        <f t="shared" ca="1" si="125"/>
        <v>4</v>
      </c>
      <c r="AK20" s="13">
        <f t="shared" ca="1" si="125"/>
        <v>5</v>
      </c>
      <c r="AL20" s="13">
        <f t="shared" ca="1" si="125"/>
        <v>5</v>
      </c>
      <c r="AM20" s="13">
        <f t="shared" ca="1" si="125"/>
        <v>4</v>
      </c>
      <c r="AN20" s="13">
        <f t="shared" ca="1" si="125"/>
        <v>4</v>
      </c>
      <c r="AO20" s="13">
        <f t="shared" ca="1" si="125"/>
        <v>2</v>
      </c>
      <c r="AP20" s="13">
        <f t="shared" ca="1" si="125"/>
        <v>3</v>
      </c>
      <c r="AQ20" s="13">
        <f t="shared" ca="1" si="125"/>
        <v>4</v>
      </c>
      <c r="AR20" s="13">
        <f t="shared" ca="1" si="125"/>
        <v>4</v>
      </c>
      <c r="AS20" s="13">
        <f t="shared" ca="1" si="125"/>
        <v>4</v>
      </c>
      <c r="AT20" s="13">
        <f t="shared" ca="1" si="125"/>
        <v>4</v>
      </c>
      <c r="AU20" s="13">
        <f t="shared" ca="1" si="125"/>
        <v>5</v>
      </c>
      <c r="AV20" s="13">
        <f t="shared" ca="1" si="125"/>
        <v>5</v>
      </c>
      <c r="AW20" s="13">
        <f t="shared" ca="1" si="125"/>
        <v>6</v>
      </c>
      <c r="AX20" s="13">
        <f t="shared" ca="1" si="125"/>
        <v>6</v>
      </c>
      <c r="AY20" s="13">
        <f t="shared" ca="1" si="125"/>
        <v>8</v>
      </c>
      <c r="AZ20" s="13">
        <f t="shared" ca="1" si="125"/>
        <v>6</v>
      </c>
      <c r="BA20" s="13">
        <f t="shared" ref="BA20:BD20" ca="1" si="126">BA12+BA13</f>
        <v>0</v>
      </c>
      <c r="BB20" s="13">
        <f t="shared" ca="1" si="126"/>
        <v>1</v>
      </c>
      <c r="BC20" s="13">
        <f t="shared" ca="1" si="126"/>
        <v>1</v>
      </c>
      <c r="BD20" s="13">
        <f t="shared" ca="1" si="126"/>
        <v>1</v>
      </c>
      <c r="BE20" s="13"/>
      <c r="BF20" s="13"/>
    </row>
    <row r="21" spans="1:63" ht="12" thickBot="1" x14ac:dyDescent="0.25">
      <c r="A21" s="45" t="s">
        <v>7</v>
      </c>
      <c r="B21" s="54">
        <v>4</v>
      </c>
      <c r="C21" s="2">
        <v>2</v>
      </c>
      <c r="D21" s="55">
        <v>6</v>
      </c>
      <c r="E21" s="56">
        <v>6</v>
      </c>
      <c r="F21" s="56">
        <v>12</v>
      </c>
      <c r="G21" s="56">
        <v>12</v>
      </c>
      <c r="H21" s="56">
        <v>6</v>
      </c>
      <c r="I21" s="58"/>
      <c r="J21" s="77"/>
      <c r="K21" s="61">
        <f t="shared" si="122"/>
        <v>48</v>
      </c>
      <c r="M21" s="22" t="s">
        <v>55</v>
      </c>
      <c r="N21" s="11">
        <f t="shared" ref="N21" ca="1" si="127">N14+N15</f>
        <v>12</v>
      </c>
      <c r="O21" s="11">
        <f ca="1">O14+O15</f>
        <v>12</v>
      </c>
      <c r="P21" s="11">
        <f t="shared" ref="P21:AC21" ca="1" si="128">P14+P15</f>
        <v>10</v>
      </c>
      <c r="Q21" s="11">
        <f t="shared" ca="1" si="128"/>
        <v>10</v>
      </c>
      <c r="R21" s="11">
        <f t="shared" ca="1" si="128"/>
        <v>11</v>
      </c>
      <c r="S21" s="11">
        <f t="shared" ca="1" si="128"/>
        <v>12</v>
      </c>
      <c r="T21" s="11">
        <f t="shared" ca="1" si="128"/>
        <v>12</v>
      </c>
      <c r="U21" s="11">
        <f t="shared" ca="1" si="128"/>
        <v>12</v>
      </c>
      <c r="V21" s="11">
        <f t="shared" ca="1" si="128"/>
        <v>11</v>
      </c>
      <c r="W21" s="11">
        <f t="shared" ca="1" si="128"/>
        <v>12</v>
      </c>
      <c r="X21" s="11">
        <f t="shared" ca="1" si="128"/>
        <v>10</v>
      </c>
      <c r="Y21" s="11">
        <f t="shared" ca="1" si="128"/>
        <v>10</v>
      </c>
      <c r="Z21" s="11">
        <f t="shared" ca="1" si="128"/>
        <v>9</v>
      </c>
      <c r="AA21" s="11">
        <f t="shared" ca="1" si="128"/>
        <v>8</v>
      </c>
      <c r="AB21" s="11">
        <f t="shared" ca="1" si="128"/>
        <v>8</v>
      </c>
      <c r="AC21" s="11">
        <f t="shared" ca="1" si="128"/>
        <v>9</v>
      </c>
      <c r="AD21" s="11">
        <f t="shared" ref="AD21:AZ21" ca="1" si="129">AD14+AD15</f>
        <v>12</v>
      </c>
      <c r="AE21" s="11">
        <f t="shared" ca="1" si="129"/>
        <v>6</v>
      </c>
      <c r="AF21" s="11">
        <f t="shared" ca="1" si="129"/>
        <v>5</v>
      </c>
      <c r="AG21" s="11">
        <f t="shared" ca="1" si="129"/>
        <v>6</v>
      </c>
      <c r="AH21" s="11">
        <f t="shared" ca="1" si="129"/>
        <v>5</v>
      </c>
      <c r="AI21" s="11">
        <f t="shared" ca="1" si="129"/>
        <v>5</v>
      </c>
      <c r="AJ21" s="11">
        <f t="shared" ca="1" si="129"/>
        <v>6</v>
      </c>
      <c r="AK21" s="11">
        <f t="shared" ca="1" si="129"/>
        <v>7</v>
      </c>
      <c r="AL21" s="11">
        <f t="shared" ca="1" si="129"/>
        <v>5</v>
      </c>
      <c r="AM21" s="11">
        <f t="shared" ca="1" si="129"/>
        <v>6</v>
      </c>
      <c r="AN21" s="11">
        <f t="shared" ca="1" si="129"/>
        <v>6</v>
      </c>
      <c r="AO21" s="11">
        <f t="shared" ca="1" si="129"/>
        <v>7</v>
      </c>
      <c r="AP21" s="11">
        <f t="shared" ca="1" si="129"/>
        <v>7</v>
      </c>
      <c r="AQ21" s="11">
        <f t="shared" ca="1" si="129"/>
        <v>8</v>
      </c>
      <c r="AR21" s="11">
        <f t="shared" ca="1" si="129"/>
        <v>7</v>
      </c>
      <c r="AS21" s="11">
        <f t="shared" ca="1" si="129"/>
        <v>9</v>
      </c>
      <c r="AT21" s="11">
        <f t="shared" ca="1" si="129"/>
        <v>8</v>
      </c>
      <c r="AU21" s="11">
        <f t="shared" ca="1" si="129"/>
        <v>7</v>
      </c>
      <c r="AV21" s="11">
        <f t="shared" ca="1" si="129"/>
        <v>7</v>
      </c>
      <c r="AW21" s="11">
        <f t="shared" ca="1" si="129"/>
        <v>8</v>
      </c>
      <c r="AX21" s="11">
        <f t="shared" ca="1" si="129"/>
        <v>5</v>
      </c>
      <c r="AY21" s="11">
        <f t="shared" ca="1" si="129"/>
        <v>4</v>
      </c>
      <c r="AZ21" s="11">
        <f t="shared" ca="1" si="129"/>
        <v>3</v>
      </c>
      <c r="BA21" s="11">
        <f t="shared" ref="BA21:BD21" ca="1" si="130">BA14+BA15</f>
        <v>0</v>
      </c>
      <c r="BB21" s="11">
        <f t="shared" ca="1" si="130"/>
        <v>8</v>
      </c>
      <c r="BC21" s="11">
        <f t="shared" ca="1" si="130"/>
        <v>5</v>
      </c>
      <c r="BD21" s="11">
        <f t="shared" ca="1" si="130"/>
        <v>5</v>
      </c>
      <c r="BE21" s="11"/>
      <c r="BF21" s="11"/>
    </row>
    <row r="22" spans="1:63" ht="12" thickBot="1" x14ac:dyDescent="0.25">
      <c r="A22" s="46" t="s">
        <v>71</v>
      </c>
      <c r="B22" s="62">
        <f>SUM(B19:B21)</f>
        <v>10</v>
      </c>
      <c r="C22" s="63">
        <f>SUM(C19:C21)</f>
        <v>6</v>
      </c>
      <c r="D22" s="64">
        <f t="shared" ref="D22" si="131">SUM(D19:D21)</f>
        <v>17</v>
      </c>
      <c r="E22" s="63">
        <f t="shared" ref="E22" si="132">SUM(E19:E21)</f>
        <v>19</v>
      </c>
      <c r="F22" s="63">
        <f t="shared" ref="F22" si="133">SUM(F19:F21)</f>
        <v>24</v>
      </c>
      <c r="G22" s="63">
        <f t="shared" ref="G22" si="134">SUM(G19:G21)</f>
        <v>40</v>
      </c>
      <c r="H22" s="63">
        <f t="shared" ref="H22" si="135">SUM(H19:H21)</f>
        <v>17</v>
      </c>
      <c r="I22" s="65">
        <f t="shared" ref="I22" si="136">SUM(I19:I21)</f>
        <v>6</v>
      </c>
      <c r="J22" s="74"/>
      <c r="K22" s="66">
        <f>SUM(K19:K21)</f>
        <v>139</v>
      </c>
      <c r="M22" s="22" t="s">
        <v>58</v>
      </c>
      <c r="N22" s="11">
        <f t="shared" ref="N22" ca="1" si="137">N16+N17</f>
        <v>21</v>
      </c>
      <c r="O22" s="11">
        <f ca="1">O16+O17</f>
        <v>24</v>
      </c>
      <c r="P22" s="11">
        <f t="shared" ref="P22:AC22" ca="1" si="138">P16+P17</f>
        <v>16</v>
      </c>
      <c r="Q22" s="11">
        <f t="shared" ca="1" si="138"/>
        <v>22</v>
      </c>
      <c r="R22" s="11">
        <f t="shared" ca="1" si="138"/>
        <v>23</v>
      </c>
      <c r="S22" s="11">
        <f t="shared" ca="1" si="138"/>
        <v>21</v>
      </c>
      <c r="T22" s="11">
        <f t="shared" ca="1" si="138"/>
        <v>14</v>
      </c>
      <c r="U22" s="11">
        <f t="shared" ca="1" si="138"/>
        <v>18</v>
      </c>
      <c r="V22" s="11">
        <f t="shared" ca="1" si="138"/>
        <v>17</v>
      </c>
      <c r="W22" s="11">
        <f t="shared" ca="1" si="138"/>
        <v>19</v>
      </c>
      <c r="X22" s="11">
        <f t="shared" ca="1" si="138"/>
        <v>18</v>
      </c>
      <c r="Y22" s="11">
        <f t="shared" ca="1" si="138"/>
        <v>20</v>
      </c>
      <c r="Z22" s="11">
        <f t="shared" ca="1" si="138"/>
        <v>16</v>
      </c>
      <c r="AA22" s="11">
        <f t="shared" ca="1" si="138"/>
        <v>8</v>
      </c>
      <c r="AB22" s="11">
        <f t="shared" ca="1" si="138"/>
        <v>12</v>
      </c>
      <c r="AC22" s="11">
        <f t="shared" ca="1" si="138"/>
        <v>9</v>
      </c>
      <c r="AD22" s="11">
        <f t="shared" ref="AD22:AZ22" ca="1" si="139">AD16+AD17</f>
        <v>8</v>
      </c>
      <c r="AE22" s="11">
        <f t="shared" ca="1" si="139"/>
        <v>10</v>
      </c>
      <c r="AF22" s="11">
        <f t="shared" ca="1" si="139"/>
        <v>9</v>
      </c>
      <c r="AG22" s="11">
        <f t="shared" ca="1" si="139"/>
        <v>8</v>
      </c>
      <c r="AH22" s="11">
        <f t="shared" ca="1" si="139"/>
        <v>6</v>
      </c>
      <c r="AI22" s="11">
        <f t="shared" ca="1" si="139"/>
        <v>7</v>
      </c>
      <c r="AJ22" s="11">
        <f t="shared" ca="1" si="139"/>
        <v>13</v>
      </c>
      <c r="AK22" s="11">
        <f t="shared" ca="1" si="139"/>
        <v>11</v>
      </c>
      <c r="AL22" s="11">
        <f t="shared" ca="1" si="139"/>
        <v>11</v>
      </c>
      <c r="AM22" s="11">
        <f t="shared" ca="1" si="139"/>
        <v>8</v>
      </c>
      <c r="AN22" s="11">
        <f t="shared" ca="1" si="139"/>
        <v>7</v>
      </c>
      <c r="AO22" s="11">
        <f t="shared" ca="1" si="139"/>
        <v>11</v>
      </c>
      <c r="AP22" s="11">
        <f t="shared" ca="1" si="139"/>
        <v>9</v>
      </c>
      <c r="AQ22" s="11">
        <f t="shared" ca="1" si="139"/>
        <v>6</v>
      </c>
      <c r="AR22" s="11">
        <f t="shared" ca="1" si="139"/>
        <v>10</v>
      </c>
      <c r="AS22" s="11">
        <f t="shared" ca="1" si="139"/>
        <v>12</v>
      </c>
      <c r="AT22" s="11">
        <f t="shared" ca="1" si="139"/>
        <v>9</v>
      </c>
      <c r="AU22" s="11">
        <f t="shared" ca="1" si="139"/>
        <v>9</v>
      </c>
      <c r="AV22" s="11">
        <f t="shared" ca="1" si="139"/>
        <v>7.6666666666666661</v>
      </c>
      <c r="AW22" s="11">
        <f t="shared" ca="1" si="139"/>
        <v>5.6666666666666661</v>
      </c>
      <c r="AX22" s="11">
        <f t="shared" ca="1" si="139"/>
        <v>10.67</v>
      </c>
      <c r="AY22" s="11">
        <f t="shared" ca="1" si="139"/>
        <v>5</v>
      </c>
      <c r="AZ22" s="11">
        <f t="shared" ca="1" si="139"/>
        <v>8</v>
      </c>
      <c r="BA22" s="11">
        <f t="shared" ref="BA22:BD22" ca="1" si="140">BA16+BA17</f>
        <v>0</v>
      </c>
      <c r="BB22" s="11">
        <f t="shared" ca="1" si="140"/>
        <v>6</v>
      </c>
      <c r="BC22" s="11">
        <f t="shared" ca="1" si="140"/>
        <v>5</v>
      </c>
      <c r="BD22" s="11">
        <f t="shared" ca="1" si="140"/>
        <v>5</v>
      </c>
      <c r="BE22" s="11"/>
      <c r="BF22" s="11"/>
    </row>
    <row r="23" spans="1:63" x14ac:dyDescent="0.2">
      <c r="M23" s="22" t="s">
        <v>56</v>
      </c>
      <c r="N23" s="11">
        <f t="shared" ref="N23" ca="1" si="141">N18+N19</f>
        <v>12</v>
      </c>
      <c r="O23" s="11">
        <f ca="1">O18+O19</f>
        <v>11</v>
      </c>
      <c r="P23" s="11">
        <f t="shared" ref="P23:AC23" ca="1" si="142">P18+P19</f>
        <v>16</v>
      </c>
      <c r="Q23" s="11">
        <f t="shared" ca="1" si="142"/>
        <v>10</v>
      </c>
      <c r="R23" s="11">
        <f t="shared" ca="1" si="142"/>
        <v>6</v>
      </c>
      <c r="S23" s="11">
        <f t="shared" ca="1" si="142"/>
        <v>7</v>
      </c>
      <c r="T23" s="11">
        <f t="shared" ca="1" si="142"/>
        <v>10</v>
      </c>
      <c r="U23" s="11">
        <f t="shared" ca="1" si="142"/>
        <v>12</v>
      </c>
      <c r="V23" s="11">
        <f t="shared" ca="1" si="142"/>
        <v>11</v>
      </c>
      <c r="W23" s="11">
        <f t="shared" ca="1" si="142"/>
        <v>10</v>
      </c>
      <c r="X23" s="11">
        <f t="shared" ca="1" si="142"/>
        <v>15</v>
      </c>
      <c r="Y23" s="11">
        <f t="shared" ca="1" si="142"/>
        <v>6</v>
      </c>
      <c r="Z23" s="11">
        <f t="shared" ca="1" si="142"/>
        <v>6</v>
      </c>
      <c r="AA23" s="11">
        <f t="shared" ca="1" si="142"/>
        <v>6</v>
      </c>
      <c r="AB23" s="11">
        <f t="shared" ca="1" si="142"/>
        <v>6</v>
      </c>
      <c r="AC23" s="11">
        <f t="shared" ca="1" si="142"/>
        <v>8</v>
      </c>
      <c r="AD23" s="11">
        <f t="shared" ref="AD23:AZ23" ca="1" si="143">AD18+AD19</f>
        <v>13</v>
      </c>
      <c r="AE23" s="11">
        <f t="shared" ca="1" si="143"/>
        <v>11</v>
      </c>
      <c r="AF23" s="11">
        <f t="shared" ca="1" si="143"/>
        <v>9</v>
      </c>
      <c r="AG23" s="11">
        <f t="shared" ca="1" si="143"/>
        <v>10</v>
      </c>
      <c r="AH23" s="11">
        <f t="shared" ca="1" si="143"/>
        <v>15</v>
      </c>
      <c r="AI23" s="11">
        <f t="shared" ca="1" si="143"/>
        <v>8</v>
      </c>
      <c r="AJ23" s="11">
        <f t="shared" ca="1" si="143"/>
        <v>11</v>
      </c>
      <c r="AK23" s="11">
        <f t="shared" ca="1" si="143"/>
        <v>12</v>
      </c>
      <c r="AL23" s="11">
        <f t="shared" ca="1" si="143"/>
        <v>10</v>
      </c>
      <c r="AM23" s="11">
        <f t="shared" ca="1" si="143"/>
        <v>8</v>
      </c>
      <c r="AN23" s="11">
        <f t="shared" ca="1" si="143"/>
        <v>5</v>
      </c>
      <c r="AO23" s="11">
        <f t="shared" ca="1" si="143"/>
        <v>3</v>
      </c>
      <c r="AP23" s="11">
        <f t="shared" ca="1" si="143"/>
        <v>5</v>
      </c>
      <c r="AQ23" s="11">
        <f t="shared" ca="1" si="143"/>
        <v>6</v>
      </c>
      <c r="AR23" s="11">
        <f t="shared" ca="1" si="143"/>
        <v>0</v>
      </c>
      <c r="AS23" s="11">
        <f t="shared" ca="1" si="143"/>
        <v>8</v>
      </c>
      <c r="AT23" s="11">
        <f t="shared" ca="1" si="143"/>
        <v>3.3333333333333335</v>
      </c>
      <c r="AU23" s="11">
        <f t="shared" ca="1" si="143"/>
        <v>2</v>
      </c>
      <c r="AV23" s="11">
        <f t="shared" ca="1" si="143"/>
        <v>3.3333333333333335</v>
      </c>
      <c r="AW23" s="11">
        <f t="shared" ca="1" si="143"/>
        <v>1.3333333333333333</v>
      </c>
      <c r="AX23" s="11">
        <f t="shared" ca="1" si="143"/>
        <v>5.3330000000000002</v>
      </c>
      <c r="AY23" s="11">
        <f t="shared" ca="1" si="143"/>
        <v>3.3333300000000001</v>
      </c>
      <c r="AZ23" s="11">
        <f t="shared" ca="1" si="143"/>
        <v>5.33</v>
      </c>
      <c r="BA23" s="11">
        <f t="shared" ref="BA23:BD23" ca="1" si="144">BA18+BA19</f>
        <v>0</v>
      </c>
      <c r="BB23" s="11">
        <f t="shared" ca="1" si="144"/>
        <v>2.67</v>
      </c>
      <c r="BC23" s="11">
        <f t="shared" ca="1" si="144"/>
        <v>0</v>
      </c>
      <c r="BD23" s="11">
        <f t="shared" ca="1" si="144"/>
        <v>2</v>
      </c>
      <c r="BE23" s="11"/>
      <c r="BF23" s="11"/>
    </row>
    <row r="24" spans="1:63" ht="12" thickBot="1" x14ac:dyDescent="0.25">
      <c r="M24" s="83" t="s">
        <v>94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</row>
    <row r="25" spans="1:63" ht="12" thickBot="1" x14ac:dyDescent="0.25">
      <c r="A25" s="51" t="s">
        <v>31</v>
      </c>
      <c r="B25" s="39" t="s">
        <v>74</v>
      </c>
      <c r="C25" s="39"/>
      <c r="D25" s="39"/>
      <c r="E25" s="39"/>
      <c r="F25" s="39"/>
      <c r="G25" s="39"/>
      <c r="H25" s="39"/>
      <c r="I25" s="50"/>
      <c r="J25" s="39"/>
      <c r="K25" s="52"/>
      <c r="M25" s="24" t="s">
        <v>13</v>
      </c>
      <c r="N25" s="16">
        <f t="shared" ref="N25:AC25" ca="1" si="145">SUM(N20:N23)</f>
        <v>48</v>
      </c>
      <c r="O25" s="16">
        <f t="shared" ca="1" si="145"/>
        <v>53</v>
      </c>
      <c r="P25" s="16">
        <f t="shared" ca="1" si="145"/>
        <v>44</v>
      </c>
      <c r="Q25" s="16">
        <f t="shared" ca="1" si="145"/>
        <v>43</v>
      </c>
      <c r="R25" s="16">
        <f t="shared" ca="1" si="145"/>
        <v>44</v>
      </c>
      <c r="S25" s="16">
        <f t="shared" ca="1" si="145"/>
        <v>44</v>
      </c>
      <c r="T25" s="16">
        <f t="shared" ca="1" si="145"/>
        <v>41</v>
      </c>
      <c r="U25" s="16">
        <f t="shared" ca="1" si="145"/>
        <v>48</v>
      </c>
      <c r="V25" s="16">
        <f t="shared" ca="1" si="145"/>
        <v>45</v>
      </c>
      <c r="W25" s="16">
        <f t="shared" ca="1" si="145"/>
        <v>47</v>
      </c>
      <c r="X25" s="16">
        <f t="shared" ca="1" si="145"/>
        <v>49</v>
      </c>
      <c r="Y25" s="16">
        <f t="shared" ca="1" si="145"/>
        <v>44</v>
      </c>
      <c r="Z25" s="16">
        <f t="shared" ca="1" si="145"/>
        <v>39</v>
      </c>
      <c r="AA25" s="16">
        <f t="shared" ca="1" si="145"/>
        <v>26</v>
      </c>
      <c r="AB25" s="16">
        <f t="shared" ca="1" si="145"/>
        <v>30</v>
      </c>
      <c r="AC25" s="16">
        <f t="shared" ca="1" si="145"/>
        <v>31</v>
      </c>
      <c r="AD25" s="16">
        <f t="shared" ref="AD25:AZ25" ca="1" si="146">SUM(AD20:AD23)</f>
        <v>38</v>
      </c>
      <c r="AE25" s="16">
        <f t="shared" ca="1" si="146"/>
        <v>33</v>
      </c>
      <c r="AF25" s="16">
        <f t="shared" ca="1" si="146"/>
        <v>26</v>
      </c>
      <c r="AG25" s="16">
        <f t="shared" ca="1" si="146"/>
        <v>28</v>
      </c>
      <c r="AH25" s="16">
        <f t="shared" ca="1" si="146"/>
        <v>30</v>
      </c>
      <c r="AI25" s="16">
        <f t="shared" ca="1" si="146"/>
        <v>23</v>
      </c>
      <c r="AJ25" s="16">
        <f t="shared" ca="1" si="146"/>
        <v>34</v>
      </c>
      <c r="AK25" s="16">
        <f t="shared" ca="1" si="146"/>
        <v>35</v>
      </c>
      <c r="AL25" s="16">
        <f t="shared" ca="1" si="146"/>
        <v>31</v>
      </c>
      <c r="AM25" s="16">
        <f t="shared" ca="1" si="146"/>
        <v>26</v>
      </c>
      <c r="AN25" s="16">
        <f t="shared" ca="1" si="146"/>
        <v>22</v>
      </c>
      <c r="AO25" s="16">
        <f t="shared" ca="1" si="146"/>
        <v>23</v>
      </c>
      <c r="AP25" s="16">
        <f t="shared" ca="1" si="146"/>
        <v>24</v>
      </c>
      <c r="AQ25" s="16">
        <f t="shared" ca="1" si="146"/>
        <v>24</v>
      </c>
      <c r="AR25" s="16">
        <f t="shared" ca="1" si="146"/>
        <v>21</v>
      </c>
      <c r="AS25" s="16">
        <f t="shared" ca="1" si="146"/>
        <v>33</v>
      </c>
      <c r="AT25" s="16">
        <f t="shared" ca="1" si="146"/>
        <v>24.333333333333332</v>
      </c>
      <c r="AU25" s="16">
        <f t="shared" ca="1" si="146"/>
        <v>23</v>
      </c>
      <c r="AV25" s="16">
        <f t="shared" ca="1" si="146"/>
        <v>22.999999999999996</v>
      </c>
      <c r="AW25" s="16">
        <f t="shared" ca="1" si="146"/>
        <v>20.999999999999996</v>
      </c>
      <c r="AX25" s="16">
        <f t="shared" ca="1" si="146"/>
        <v>27.003</v>
      </c>
      <c r="AY25" s="16">
        <f t="shared" ca="1" si="146"/>
        <v>20.33333</v>
      </c>
      <c r="AZ25" s="16">
        <f t="shared" ca="1" si="146"/>
        <v>22.33</v>
      </c>
      <c r="BA25" s="16">
        <f t="shared" ref="BA25:BD25" ca="1" si="147">SUM(BA20:BA23)</f>
        <v>0</v>
      </c>
      <c r="BB25" s="16">
        <f t="shared" ca="1" si="147"/>
        <v>17.670000000000002</v>
      </c>
      <c r="BC25" s="16">
        <f t="shared" ca="1" si="147"/>
        <v>11</v>
      </c>
      <c r="BD25" s="16">
        <f t="shared" ca="1" si="147"/>
        <v>13</v>
      </c>
      <c r="BE25" s="16"/>
      <c r="BF25" s="16"/>
    </row>
    <row r="26" spans="1:63" ht="12" thickBot="1" x14ac:dyDescent="0.25">
      <c r="A26" s="44" t="s">
        <v>75</v>
      </c>
      <c r="B26" s="47" t="s">
        <v>16</v>
      </c>
      <c r="C26" s="48" t="s">
        <v>8</v>
      </c>
      <c r="D26" s="49" t="s">
        <v>9</v>
      </c>
      <c r="E26" s="48" t="s">
        <v>10</v>
      </c>
      <c r="F26" s="48" t="s">
        <v>11</v>
      </c>
      <c r="G26" s="48" t="s">
        <v>12</v>
      </c>
      <c r="H26" s="48" t="s">
        <v>73</v>
      </c>
      <c r="I26" s="44" t="s">
        <v>72</v>
      </c>
      <c r="J26" s="19"/>
      <c r="K26" s="53" t="s">
        <v>76</v>
      </c>
    </row>
    <row r="27" spans="1:63" x14ac:dyDescent="0.2">
      <c r="A27" s="45" t="s">
        <v>5</v>
      </c>
      <c r="B27" s="54"/>
      <c r="C27" s="2">
        <v>2</v>
      </c>
      <c r="D27" s="55">
        <v>5</v>
      </c>
      <c r="E27" s="56">
        <v>5</v>
      </c>
      <c r="F27" s="57">
        <v>5</v>
      </c>
      <c r="G27" s="57">
        <v>11</v>
      </c>
      <c r="H27" s="57">
        <v>16</v>
      </c>
      <c r="I27" s="58"/>
      <c r="J27" s="75"/>
      <c r="K27" s="59">
        <f>SUM(B27:I27)</f>
        <v>44</v>
      </c>
      <c r="M27" s="20" t="s">
        <v>60</v>
      </c>
      <c r="N27" s="39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63" x14ac:dyDescent="0.2">
      <c r="A28" s="45" t="s">
        <v>6</v>
      </c>
      <c r="B28" s="54">
        <v>3</v>
      </c>
      <c r="C28" s="2">
        <v>2</v>
      </c>
      <c r="D28" s="55">
        <v>3</v>
      </c>
      <c r="E28" s="57">
        <v>4</v>
      </c>
      <c r="F28" s="57">
        <v>6</v>
      </c>
      <c r="G28" s="57">
        <v>6</v>
      </c>
      <c r="H28" s="56">
        <v>4</v>
      </c>
      <c r="I28" s="58">
        <v>3</v>
      </c>
      <c r="J28" s="76"/>
      <c r="K28" s="60">
        <f t="shared" ref="K28:K29" si="148">SUM(B28:I28)</f>
        <v>31</v>
      </c>
      <c r="M28" s="18"/>
      <c r="N28" s="19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</row>
    <row r="29" spans="1:63" ht="12" thickBot="1" x14ac:dyDescent="0.25">
      <c r="A29" s="45" t="s">
        <v>7</v>
      </c>
      <c r="B29" s="69">
        <v>1</v>
      </c>
      <c r="C29" s="2">
        <v>2</v>
      </c>
      <c r="D29" s="55"/>
      <c r="E29" s="56"/>
      <c r="F29" s="56"/>
      <c r="G29" s="56"/>
      <c r="H29" s="56"/>
      <c r="I29" s="58"/>
      <c r="J29" s="77"/>
      <c r="K29" s="61">
        <f t="shared" si="148"/>
        <v>3</v>
      </c>
      <c r="M29" s="35" t="s">
        <v>33</v>
      </c>
      <c r="N29" s="86" t="s">
        <v>68</v>
      </c>
      <c r="O29" s="85" t="s">
        <v>34</v>
      </c>
      <c r="P29" s="85" t="s">
        <v>63</v>
      </c>
      <c r="Q29" s="85" t="s">
        <v>57</v>
      </c>
      <c r="R29" s="85" t="s">
        <v>35</v>
      </c>
      <c r="S29" s="85" t="s">
        <v>36</v>
      </c>
      <c r="T29" s="85" t="s">
        <v>37</v>
      </c>
      <c r="U29" s="85" t="s">
        <v>38</v>
      </c>
      <c r="V29" s="85" t="s">
        <v>39</v>
      </c>
      <c r="W29" s="85" t="s">
        <v>40</v>
      </c>
      <c r="X29" s="85" t="s">
        <v>41</v>
      </c>
      <c r="Y29" s="85" t="s">
        <v>42</v>
      </c>
      <c r="Z29" s="85" t="s">
        <v>43</v>
      </c>
      <c r="AA29" s="85" t="s">
        <v>44</v>
      </c>
      <c r="AB29" s="85" t="s">
        <v>45</v>
      </c>
      <c r="AC29" s="85" t="s">
        <v>46</v>
      </c>
      <c r="AD29" s="85" t="s">
        <v>47</v>
      </c>
      <c r="AE29" s="85" t="s">
        <v>48</v>
      </c>
      <c r="AF29" s="85" t="s">
        <v>49</v>
      </c>
      <c r="AG29" s="85" t="s">
        <v>50</v>
      </c>
      <c r="AH29" s="85" t="s">
        <v>51</v>
      </c>
      <c r="AI29" s="85" t="s">
        <v>52</v>
      </c>
      <c r="AJ29" s="85" t="s">
        <v>53</v>
      </c>
      <c r="AK29" s="85" t="s">
        <v>83</v>
      </c>
      <c r="AL29" s="85" t="s">
        <v>84</v>
      </c>
      <c r="AM29" s="85" t="s">
        <v>85</v>
      </c>
      <c r="AN29" s="85" t="s">
        <v>86</v>
      </c>
      <c r="AO29" s="85" t="s">
        <v>87</v>
      </c>
      <c r="AP29" s="85" t="s">
        <v>88</v>
      </c>
      <c r="AQ29" s="85" t="s">
        <v>89</v>
      </c>
      <c r="AR29" s="85" t="s">
        <v>96</v>
      </c>
      <c r="AS29" s="85" t="s">
        <v>97</v>
      </c>
      <c r="AT29" s="85" t="s">
        <v>103</v>
      </c>
      <c r="AU29" s="85" t="s">
        <v>105</v>
      </c>
      <c r="AV29" s="85" t="s">
        <v>106</v>
      </c>
      <c r="AW29" s="85" t="s">
        <v>107</v>
      </c>
      <c r="AX29" s="85" t="s">
        <v>108</v>
      </c>
      <c r="AY29" s="85" t="s">
        <v>109</v>
      </c>
      <c r="AZ29" s="85" t="s">
        <v>110</v>
      </c>
      <c r="BA29" s="85" t="s">
        <v>131</v>
      </c>
      <c r="BB29" s="85" t="s">
        <v>132</v>
      </c>
      <c r="BC29" s="85" t="s">
        <v>133</v>
      </c>
      <c r="BD29" s="85" t="s">
        <v>134</v>
      </c>
      <c r="BE29" s="85"/>
      <c r="BF29" s="85"/>
      <c r="BG29" s="85"/>
      <c r="BH29" s="85"/>
      <c r="BI29" s="85"/>
      <c r="BJ29" s="85"/>
      <c r="BK29" s="85"/>
    </row>
    <row r="30" spans="1:63" ht="12" thickBot="1" x14ac:dyDescent="0.25">
      <c r="A30" s="46" t="s">
        <v>71</v>
      </c>
      <c r="B30" s="62">
        <f>SUM(B27:B29)</f>
        <v>4</v>
      </c>
      <c r="C30" s="63">
        <f>SUM(C27:C29)</f>
        <v>6</v>
      </c>
      <c r="D30" s="64">
        <f t="shared" ref="D30" si="149">SUM(D27:D29)</f>
        <v>8</v>
      </c>
      <c r="E30" s="63">
        <f t="shared" ref="E30" si="150">SUM(E27:E29)</f>
        <v>9</v>
      </c>
      <c r="F30" s="63">
        <f t="shared" ref="F30" si="151">SUM(F27:F29)</f>
        <v>11</v>
      </c>
      <c r="G30" s="63">
        <f t="shared" ref="G30" si="152">SUM(G27:G29)</f>
        <v>17</v>
      </c>
      <c r="H30" s="63">
        <f t="shared" ref="H30" si="153">SUM(H27:H29)</f>
        <v>20</v>
      </c>
      <c r="I30" s="65">
        <f t="shared" ref="I30" si="154">SUM(I27:I29)</f>
        <v>3</v>
      </c>
      <c r="J30" s="74"/>
      <c r="K30" s="66">
        <f>SUM(K27:K29)</f>
        <v>78</v>
      </c>
      <c r="M30" s="17" t="s">
        <v>16</v>
      </c>
      <c r="N30" s="7">
        <f ca="1">INDIRECT(ADDRESS(ROW($A$12)+8*(COLUMN(N29)-14),2))</f>
        <v>2</v>
      </c>
      <c r="O30" s="8">
        <f t="shared" ref="O30:AP30" ca="1" si="155">INDIRECT(ADDRESS(ROW($A$12)+8*(COLUMN(O29)-14),2))</f>
        <v>2</v>
      </c>
      <c r="P30" s="8">
        <f t="shared" ca="1" si="155"/>
        <v>3</v>
      </c>
      <c r="Q30" s="8">
        <f t="shared" ca="1" si="155"/>
        <v>2</v>
      </c>
      <c r="R30" s="8">
        <f t="shared" ca="1" si="155"/>
        <v>0</v>
      </c>
      <c r="S30" s="8">
        <f t="shared" ca="1" si="155"/>
        <v>0</v>
      </c>
      <c r="T30" s="8">
        <f t="shared" ca="1" si="155"/>
        <v>0</v>
      </c>
      <c r="U30" s="8">
        <f t="shared" ca="1" si="155"/>
        <v>0</v>
      </c>
      <c r="V30" s="8">
        <f t="shared" ca="1" si="155"/>
        <v>0</v>
      </c>
      <c r="W30" s="8">
        <f t="shared" ca="1" si="155"/>
        <v>0</v>
      </c>
      <c r="X30" s="8">
        <f t="shared" ca="1" si="155"/>
        <v>0</v>
      </c>
      <c r="Y30" s="8">
        <f t="shared" ca="1" si="155"/>
        <v>1</v>
      </c>
      <c r="Z30" s="8">
        <f t="shared" ca="1" si="155"/>
        <v>1</v>
      </c>
      <c r="AA30" s="8">
        <f t="shared" ca="1" si="155"/>
        <v>0</v>
      </c>
      <c r="AB30" s="8">
        <f t="shared" ca="1" si="155"/>
        <v>0</v>
      </c>
      <c r="AC30" s="8">
        <f t="shared" ca="1" si="155"/>
        <v>0</v>
      </c>
      <c r="AD30" s="8">
        <f t="shared" ca="1" si="155"/>
        <v>0</v>
      </c>
      <c r="AE30" s="8">
        <f t="shared" ca="1" si="155"/>
        <v>0</v>
      </c>
      <c r="AF30" s="8">
        <f t="shared" ca="1" si="155"/>
        <v>0</v>
      </c>
      <c r="AG30" s="8">
        <f t="shared" ca="1" si="155"/>
        <v>0</v>
      </c>
      <c r="AH30" s="8">
        <f t="shared" ca="1" si="155"/>
        <v>0</v>
      </c>
      <c r="AI30" s="8">
        <f t="shared" ca="1" si="155"/>
        <v>0</v>
      </c>
      <c r="AJ30" s="8">
        <f t="shared" ca="1" si="155"/>
        <v>0</v>
      </c>
      <c r="AK30" s="8">
        <f t="shared" ca="1" si="155"/>
        <v>0</v>
      </c>
      <c r="AL30" s="8">
        <f t="shared" ca="1" si="155"/>
        <v>0</v>
      </c>
      <c r="AM30" s="8">
        <f t="shared" ca="1" si="155"/>
        <v>0</v>
      </c>
      <c r="AN30" s="8">
        <f t="shared" ca="1" si="155"/>
        <v>0</v>
      </c>
      <c r="AO30" s="8">
        <f t="shared" ca="1" si="155"/>
        <v>0</v>
      </c>
      <c r="AP30" s="8">
        <f t="shared" ca="1" si="155"/>
        <v>1</v>
      </c>
      <c r="AQ30" s="8">
        <f t="shared" ref="AQ30" ca="1" si="156">INDIRECT(ADDRESS(ROW($A$12)+8*(COLUMN(AQ29)-14),2))</f>
        <v>0</v>
      </c>
      <c r="AR30" s="8">
        <f t="shared" ref="AR30:AZ30" ca="1" si="157">INDIRECT(ADDRESS(ROW($A$12)+8*(COLUMN(AR29)-14),2))</f>
        <v>0</v>
      </c>
      <c r="AS30" s="8">
        <f t="shared" ca="1" si="157"/>
        <v>0</v>
      </c>
      <c r="AT30" s="8">
        <f t="shared" ca="1" si="157"/>
        <v>1</v>
      </c>
      <c r="AU30" s="8">
        <f t="shared" ca="1" si="157"/>
        <v>1</v>
      </c>
      <c r="AV30" s="8">
        <f t="shared" ca="1" si="157"/>
        <v>1</v>
      </c>
      <c r="AW30" s="8">
        <f t="shared" ca="1" si="157"/>
        <v>2</v>
      </c>
      <c r="AX30" s="8">
        <f t="shared" ca="1" si="157"/>
        <v>1</v>
      </c>
      <c r="AY30" s="8">
        <f t="shared" ca="1" si="157"/>
        <v>1</v>
      </c>
      <c r="AZ30" s="8">
        <f t="shared" ca="1" si="157"/>
        <v>0</v>
      </c>
      <c r="BA30" s="8">
        <f t="shared" ref="BA30:BD30" ca="1" si="158">INDIRECT(ADDRESS(ROW($A$12)+8*(COLUMN(BA29)-14),2))</f>
        <v>0</v>
      </c>
      <c r="BB30" s="8">
        <f t="shared" ca="1" si="158"/>
        <v>0</v>
      </c>
      <c r="BC30" s="8">
        <f t="shared" ca="1" si="158"/>
        <v>0</v>
      </c>
      <c r="BD30" s="8">
        <f t="shared" ca="1" si="158"/>
        <v>1</v>
      </c>
      <c r="BE30" s="8"/>
      <c r="BF30" s="8"/>
    </row>
    <row r="31" spans="1:63" x14ac:dyDescent="0.2">
      <c r="M31" s="17" t="s">
        <v>8</v>
      </c>
      <c r="N31" s="7">
        <f ca="1">INDIRECT(ADDRESS(ROW($A$12)+8*(COLUMN(N30)-14),3))</f>
        <v>2</v>
      </c>
      <c r="O31" s="8">
        <f t="shared" ref="O31:AP31" ca="1" si="159">INDIRECT(ADDRESS(ROW($A$12)+8*(COLUMN(O30)-14),3))</f>
        <v>2</v>
      </c>
      <c r="P31" s="8">
        <f t="shared" ca="1" si="159"/>
        <v>2</v>
      </c>
      <c r="Q31" s="8">
        <f t="shared" ca="1" si="159"/>
        <v>2</v>
      </c>
      <c r="R31" s="8">
        <f t="shared" ca="1" si="159"/>
        <v>2</v>
      </c>
      <c r="S31" s="8">
        <f t="shared" ca="1" si="159"/>
        <v>2</v>
      </c>
      <c r="T31" s="8">
        <f t="shared" ca="1" si="159"/>
        <v>1</v>
      </c>
      <c r="U31" s="8">
        <f t="shared" ca="1" si="159"/>
        <v>1</v>
      </c>
      <c r="V31" s="8">
        <f t="shared" ca="1" si="159"/>
        <v>2</v>
      </c>
      <c r="W31" s="8">
        <f t="shared" ca="1" si="159"/>
        <v>3</v>
      </c>
      <c r="X31" s="8">
        <f t="shared" ca="1" si="159"/>
        <v>1</v>
      </c>
      <c r="Y31" s="8">
        <f t="shared" ca="1" si="159"/>
        <v>1</v>
      </c>
      <c r="Z31" s="8">
        <f t="shared" ca="1" si="159"/>
        <v>2</v>
      </c>
      <c r="AA31" s="8">
        <f t="shared" ca="1" si="159"/>
        <v>1</v>
      </c>
      <c r="AB31" s="8">
        <f t="shared" ca="1" si="159"/>
        <v>2</v>
      </c>
      <c r="AC31" s="8">
        <f t="shared" ca="1" si="159"/>
        <v>1</v>
      </c>
      <c r="AD31" s="8">
        <f t="shared" ca="1" si="159"/>
        <v>1</v>
      </c>
      <c r="AE31" s="8">
        <f t="shared" ca="1" si="159"/>
        <v>1</v>
      </c>
      <c r="AF31" s="8">
        <f t="shared" ca="1" si="159"/>
        <v>0</v>
      </c>
      <c r="AG31" s="8">
        <f t="shared" ca="1" si="159"/>
        <v>0</v>
      </c>
      <c r="AH31" s="8">
        <f t="shared" ca="1" si="159"/>
        <v>0</v>
      </c>
      <c r="AI31" s="8">
        <f t="shared" ca="1" si="159"/>
        <v>0</v>
      </c>
      <c r="AJ31" s="8">
        <f t="shared" ca="1" si="159"/>
        <v>1</v>
      </c>
      <c r="AK31" s="8">
        <f t="shared" ca="1" si="159"/>
        <v>1</v>
      </c>
      <c r="AL31" s="8">
        <f t="shared" ca="1" si="159"/>
        <v>1</v>
      </c>
      <c r="AM31" s="8">
        <f t="shared" ca="1" si="159"/>
        <v>1</v>
      </c>
      <c r="AN31" s="8">
        <f t="shared" ca="1" si="159"/>
        <v>0</v>
      </c>
      <c r="AO31" s="8">
        <f t="shared" ca="1" si="159"/>
        <v>1</v>
      </c>
      <c r="AP31" s="8">
        <f t="shared" ca="1" si="159"/>
        <v>1</v>
      </c>
      <c r="AQ31" s="8">
        <f t="shared" ref="AQ31" ca="1" si="160">INDIRECT(ADDRESS(ROW($A$12)+8*(COLUMN(AQ30)-14),3))</f>
        <v>1</v>
      </c>
      <c r="AR31" s="8">
        <f t="shared" ref="AR31:AZ31" ca="1" si="161">INDIRECT(ADDRESS(ROW($A$12)+8*(COLUMN(AR30)-14),3))</f>
        <v>3</v>
      </c>
      <c r="AS31" s="8">
        <f t="shared" ca="1" si="161"/>
        <v>2</v>
      </c>
      <c r="AT31" s="8">
        <f t="shared" ca="1" si="161"/>
        <v>1</v>
      </c>
      <c r="AU31" s="8">
        <f t="shared" ca="1" si="161"/>
        <v>1</v>
      </c>
      <c r="AV31" s="8">
        <f t="shared" ca="1" si="161"/>
        <v>1</v>
      </c>
      <c r="AW31" s="8">
        <f t="shared" ca="1" si="161"/>
        <v>2</v>
      </c>
      <c r="AX31" s="8">
        <f t="shared" ca="1" si="161"/>
        <v>3</v>
      </c>
      <c r="AY31" s="8">
        <f t="shared" ca="1" si="161"/>
        <v>1</v>
      </c>
      <c r="AZ31" s="8">
        <f t="shared" ca="1" si="161"/>
        <v>0</v>
      </c>
      <c r="BA31" s="8">
        <f t="shared" ref="BA31:BD31" ca="1" si="162">INDIRECT(ADDRESS(ROW($A$12)+8*(COLUMN(BA30)-14),3))</f>
        <v>0</v>
      </c>
      <c r="BB31" s="8">
        <f t="shared" ca="1" si="162"/>
        <v>0</v>
      </c>
      <c r="BC31" s="8">
        <f t="shared" ca="1" si="162"/>
        <v>0</v>
      </c>
      <c r="BD31" s="8">
        <f t="shared" ca="1" si="162"/>
        <v>0</v>
      </c>
      <c r="BE31" s="8"/>
      <c r="BF31" s="8"/>
    </row>
    <row r="32" spans="1:63" ht="12" thickBot="1" x14ac:dyDescent="0.25">
      <c r="M32" s="17" t="s">
        <v>9</v>
      </c>
      <c r="N32" s="7">
        <f ca="1">INDIRECT(ADDRESS(ROW($A$12)+8*(COLUMN(N31)-14),4))</f>
        <v>3</v>
      </c>
      <c r="O32" s="8">
        <f t="shared" ref="O32:AP32" ca="1" si="163">INDIRECT(ADDRESS(ROW($A$12)+8*(COLUMN(O31)-14),4))</f>
        <v>6</v>
      </c>
      <c r="P32" s="8">
        <f t="shared" ca="1" si="163"/>
        <v>3</v>
      </c>
      <c r="Q32" s="8">
        <f t="shared" ca="1" si="163"/>
        <v>3</v>
      </c>
      <c r="R32" s="8">
        <f t="shared" ca="1" si="163"/>
        <v>3</v>
      </c>
      <c r="S32" s="8">
        <f t="shared" ca="1" si="163"/>
        <v>2</v>
      </c>
      <c r="T32" s="8">
        <f t="shared" ca="1" si="163"/>
        <v>4</v>
      </c>
      <c r="U32" s="8">
        <f t="shared" ca="1" si="163"/>
        <v>1</v>
      </c>
      <c r="V32" s="8">
        <f t="shared" ca="1" si="163"/>
        <v>2</v>
      </c>
      <c r="W32" s="8">
        <f t="shared" ca="1" si="163"/>
        <v>2</v>
      </c>
      <c r="X32" s="8">
        <f t="shared" ca="1" si="163"/>
        <v>2</v>
      </c>
      <c r="Y32" s="8">
        <f t="shared" ca="1" si="163"/>
        <v>1</v>
      </c>
      <c r="Z32" s="8">
        <f t="shared" ca="1" si="163"/>
        <v>1</v>
      </c>
      <c r="AA32" s="8">
        <f t="shared" ca="1" si="163"/>
        <v>3</v>
      </c>
      <c r="AB32" s="8">
        <f t="shared" ca="1" si="163"/>
        <v>2</v>
      </c>
      <c r="AC32" s="8">
        <f t="shared" ca="1" si="163"/>
        <v>2</v>
      </c>
      <c r="AD32" s="8">
        <f t="shared" ca="1" si="163"/>
        <v>1</v>
      </c>
      <c r="AE32" s="8">
        <f t="shared" ca="1" si="163"/>
        <v>1</v>
      </c>
      <c r="AF32" s="8">
        <f t="shared" ca="1" si="163"/>
        <v>1</v>
      </c>
      <c r="AG32" s="8">
        <f t="shared" ca="1" si="163"/>
        <v>0</v>
      </c>
      <c r="AH32" s="8">
        <f t="shared" ca="1" si="163"/>
        <v>0</v>
      </c>
      <c r="AI32" s="8">
        <f t="shared" ca="1" si="163"/>
        <v>1</v>
      </c>
      <c r="AJ32" s="8">
        <f t="shared" ca="1" si="163"/>
        <v>0</v>
      </c>
      <c r="AK32" s="8">
        <f t="shared" ca="1" si="163"/>
        <v>2</v>
      </c>
      <c r="AL32" s="8">
        <f t="shared" ca="1" si="163"/>
        <v>2</v>
      </c>
      <c r="AM32" s="8">
        <f t="shared" ca="1" si="163"/>
        <v>1</v>
      </c>
      <c r="AN32" s="8">
        <f t="shared" ca="1" si="163"/>
        <v>2</v>
      </c>
      <c r="AO32" s="8">
        <f t="shared" ca="1" si="163"/>
        <v>1</v>
      </c>
      <c r="AP32" s="8">
        <f t="shared" ca="1" si="163"/>
        <v>2</v>
      </c>
      <c r="AQ32" s="8">
        <f t="shared" ref="AQ32" ca="1" si="164">INDIRECT(ADDRESS(ROW($A$12)+8*(COLUMN(AQ31)-14),4))</f>
        <v>4</v>
      </c>
      <c r="AR32" s="8">
        <f t="shared" ref="AR32:AZ32" ca="1" si="165">INDIRECT(ADDRESS(ROW($A$12)+8*(COLUMN(AR31)-14),4))</f>
        <v>1</v>
      </c>
      <c r="AS32" s="8">
        <f t="shared" ca="1" si="165"/>
        <v>2</v>
      </c>
      <c r="AT32" s="8">
        <f t="shared" ca="1" si="165"/>
        <v>1</v>
      </c>
      <c r="AU32" s="8">
        <f t="shared" ca="1" si="165"/>
        <v>2</v>
      </c>
      <c r="AV32" s="8">
        <f t="shared" ca="1" si="165"/>
        <v>2</v>
      </c>
      <c r="AW32" s="8">
        <f t="shared" ca="1" si="165"/>
        <v>1</v>
      </c>
      <c r="AX32" s="8">
        <f t="shared" ca="1" si="165"/>
        <v>0</v>
      </c>
      <c r="AY32" s="8">
        <f t="shared" ca="1" si="165"/>
        <v>2</v>
      </c>
      <c r="AZ32" s="8">
        <f t="shared" ca="1" si="165"/>
        <v>2</v>
      </c>
      <c r="BA32" s="8">
        <f t="shared" ref="BA32:BD32" ca="1" si="166">INDIRECT(ADDRESS(ROW($A$12)+8*(COLUMN(BA31)-14),4))</f>
        <v>0</v>
      </c>
      <c r="BB32" s="8">
        <f t="shared" ca="1" si="166"/>
        <v>2</v>
      </c>
      <c r="BC32" s="8">
        <f t="shared" ca="1" si="166"/>
        <v>2</v>
      </c>
      <c r="BD32" s="8">
        <f t="shared" ca="1" si="166"/>
        <v>0</v>
      </c>
      <c r="BE32" s="8"/>
      <c r="BF32" s="8"/>
    </row>
    <row r="33" spans="1:59" x14ac:dyDescent="0.2">
      <c r="A33" s="51" t="s">
        <v>30</v>
      </c>
      <c r="B33" s="39" t="s">
        <v>74</v>
      </c>
      <c r="C33" s="39"/>
      <c r="D33" s="39"/>
      <c r="E33" s="39"/>
      <c r="F33" s="39"/>
      <c r="G33" s="39"/>
      <c r="H33" s="39"/>
      <c r="I33" s="50"/>
      <c r="J33" s="39"/>
      <c r="K33" s="52"/>
      <c r="M33" s="17" t="s">
        <v>10</v>
      </c>
      <c r="N33" s="7">
        <f ca="1">INDIRECT(ADDRESS(ROW($A$12)+8*(COLUMN(N32)-14),5))</f>
        <v>3</v>
      </c>
      <c r="O33" s="8">
        <f t="shared" ref="O33:AP33" ca="1" si="167">INDIRECT(ADDRESS(ROW($A$12)+8*(COLUMN(O32)-14),5))</f>
        <v>6</v>
      </c>
      <c r="P33" s="8">
        <f t="shared" ca="1" si="167"/>
        <v>4</v>
      </c>
      <c r="Q33" s="8">
        <f t="shared" ca="1" si="167"/>
        <v>4</v>
      </c>
      <c r="R33" s="8">
        <f t="shared" ca="1" si="167"/>
        <v>5</v>
      </c>
      <c r="S33" s="8">
        <f t="shared" ca="1" si="167"/>
        <v>4</v>
      </c>
      <c r="T33" s="8">
        <f t="shared" ca="1" si="167"/>
        <v>4</v>
      </c>
      <c r="U33" s="8">
        <f t="shared" ca="1" si="167"/>
        <v>6</v>
      </c>
      <c r="V33" s="8">
        <f t="shared" ca="1" si="167"/>
        <v>6</v>
      </c>
      <c r="W33" s="8">
        <f t="shared" ca="1" si="167"/>
        <v>4</v>
      </c>
      <c r="X33" s="8">
        <f t="shared" ca="1" si="167"/>
        <v>2</v>
      </c>
      <c r="Y33" s="8">
        <f t="shared" ca="1" si="167"/>
        <v>3</v>
      </c>
      <c r="Z33" s="8">
        <f t="shared" ca="1" si="167"/>
        <v>2</v>
      </c>
      <c r="AA33" s="8">
        <f t="shared" ca="1" si="167"/>
        <v>1</v>
      </c>
      <c r="AB33" s="8">
        <f t="shared" ca="1" si="167"/>
        <v>1</v>
      </c>
      <c r="AC33" s="8">
        <f t="shared" ca="1" si="167"/>
        <v>3</v>
      </c>
      <c r="AD33" s="8">
        <f t="shared" ca="1" si="167"/>
        <v>2</v>
      </c>
      <c r="AE33" s="8">
        <f t="shared" ca="1" si="167"/>
        <v>1</v>
      </c>
      <c r="AF33" s="8">
        <f t="shared" ca="1" si="167"/>
        <v>1</v>
      </c>
      <c r="AG33" s="8">
        <f t="shared" ca="1" si="167"/>
        <v>1</v>
      </c>
      <c r="AH33" s="8">
        <f t="shared" ca="1" si="167"/>
        <v>3</v>
      </c>
      <c r="AI33" s="8">
        <f t="shared" ca="1" si="167"/>
        <v>0</v>
      </c>
      <c r="AJ33" s="8">
        <f t="shared" ca="1" si="167"/>
        <v>4</v>
      </c>
      <c r="AK33" s="8">
        <f t="shared" ca="1" si="167"/>
        <v>2</v>
      </c>
      <c r="AL33" s="8">
        <f t="shared" ca="1" si="167"/>
        <v>2</v>
      </c>
      <c r="AM33" s="8">
        <f t="shared" ca="1" si="167"/>
        <v>1</v>
      </c>
      <c r="AN33" s="8">
        <f t="shared" ca="1" si="167"/>
        <v>0</v>
      </c>
      <c r="AO33" s="8">
        <f t="shared" ca="1" si="167"/>
        <v>2</v>
      </c>
      <c r="AP33" s="8">
        <f t="shared" ca="1" si="167"/>
        <v>5</v>
      </c>
      <c r="AQ33" s="8">
        <f t="shared" ref="AQ33" ca="1" si="168">INDIRECT(ADDRESS(ROW($A$12)+8*(COLUMN(AQ32)-14),5))</f>
        <v>2</v>
      </c>
      <c r="AR33" s="8">
        <f t="shared" ref="AR33:AZ33" ca="1" si="169">INDIRECT(ADDRESS(ROW($A$12)+8*(COLUMN(AR32)-14),5))</f>
        <v>3</v>
      </c>
      <c r="AS33" s="8">
        <f t="shared" ca="1" si="169"/>
        <v>1</v>
      </c>
      <c r="AT33" s="8">
        <f t="shared" ca="1" si="169"/>
        <v>4</v>
      </c>
      <c r="AU33" s="8">
        <f t="shared" ca="1" si="169"/>
        <v>4</v>
      </c>
      <c r="AV33" s="8">
        <f t="shared" ca="1" si="169"/>
        <v>4</v>
      </c>
      <c r="AW33" s="8">
        <f t="shared" ca="1" si="169"/>
        <v>4</v>
      </c>
      <c r="AX33" s="8">
        <f t="shared" ca="1" si="169"/>
        <v>3</v>
      </c>
      <c r="AY33" s="8">
        <f t="shared" ca="1" si="169"/>
        <v>1</v>
      </c>
      <c r="AZ33" s="8">
        <f t="shared" ca="1" si="169"/>
        <v>2</v>
      </c>
      <c r="BA33" s="8">
        <f t="shared" ref="BA33:BD33" ca="1" si="170">INDIRECT(ADDRESS(ROW($A$12)+8*(COLUMN(BA32)-14),5))</f>
        <v>0</v>
      </c>
      <c r="BB33" s="8">
        <f t="shared" ca="1" si="170"/>
        <v>2</v>
      </c>
      <c r="BC33" s="8">
        <f t="shared" ca="1" si="170"/>
        <v>2</v>
      </c>
      <c r="BD33" s="8">
        <f t="shared" ca="1" si="170"/>
        <v>2</v>
      </c>
      <c r="BE33" s="8"/>
      <c r="BF33" s="8"/>
    </row>
    <row r="34" spans="1:59" ht="12" thickBot="1" x14ac:dyDescent="0.25">
      <c r="A34" s="44" t="s">
        <v>75</v>
      </c>
      <c r="B34" s="47" t="s">
        <v>16</v>
      </c>
      <c r="C34" s="48" t="s">
        <v>8</v>
      </c>
      <c r="D34" s="49" t="s">
        <v>9</v>
      </c>
      <c r="E34" s="48" t="s">
        <v>10</v>
      </c>
      <c r="F34" s="48" t="s">
        <v>11</v>
      </c>
      <c r="G34" s="48" t="s">
        <v>12</v>
      </c>
      <c r="H34" s="48" t="s">
        <v>73</v>
      </c>
      <c r="I34" s="44" t="s">
        <v>72</v>
      </c>
      <c r="J34" s="19"/>
      <c r="K34" s="53" t="s">
        <v>76</v>
      </c>
      <c r="M34" s="17" t="s">
        <v>11</v>
      </c>
      <c r="N34" s="7">
        <f ca="1">INDIRECT(ADDRESS(ROW($A$12)+8*(COLUMN(N33)-14),6))</f>
        <v>6</v>
      </c>
      <c r="O34" s="8">
        <f t="shared" ref="O34:AP34" ca="1" si="171">INDIRECT(ADDRESS(ROW($A$12)+8*(COLUMN(O33)-14),6))</f>
        <v>6</v>
      </c>
      <c r="P34" s="8">
        <f t="shared" ca="1" si="171"/>
        <v>6</v>
      </c>
      <c r="Q34" s="8">
        <f t="shared" ca="1" si="171"/>
        <v>6</v>
      </c>
      <c r="R34" s="8">
        <f t="shared" ca="1" si="171"/>
        <v>5</v>
      </c>
      <c r="S34" s="8">
        <f t="shared" ca="1" si="171"/>
        <v>5</v>
      </c>
      <c r="T34" s="8">
        <f t="shared" ca="1" si="171"/>
        <v>5</v>
      </c>
      <c r="U34" s="8">
        <f t="shared" ca="1" si="171"/>
        <v>6</v>
      </c>
      <c r="V34" s="8">
        <f t="shared" ca="1" si="171"/>
        <v>5</v>
      </c>
      <c r="W34" s="8">
        <f t="shared" ca="1" si="171"/>
        <v>4</v>
      </c>
      <c r="X34" s="8">
        <f t="shared" ca="1" si="171"/>
        <v>4</v>
      </c>
      <c r="Y34" s="8">
        <f t="shared" ca="1" si="171"/>
        <v>3</v>
      </c>
      <c r="Z34" s="8">
        <f t="shared" ca="1" si="171"/>
        <v>4</v>
      </c>
      <c r="AA34" s="8">
        <f t="shared" ca="1" si="171"/>
        <v>5</v>
      </c>
      <c r="AB34" s="8">
        <f t="shared" ca="1" si="171"/>
        <v>5</v>
      </c>
      <c r="AC34" s="8">
        <f t="shared" ca="1" si="171"/>
        <v>5</v>
      </c>
      <c r="AD34" s="8">
        <f t="shared" ca="1" si="171"/>
        <v>2</v>
      </c>
      <c r="AE34" s="8">
        <f t="shared" ca="1" si="171"/>
        <v>2</v>
      </c>
      <c r="AF34" s="8">
        <f t="shared" ca="1" si="171"/>
        <v>4</v>
      </c>
      <c r="AG34" s="8">
        <f t="shared" ca="1" si="171"/>
        <v>6</v>
      </c>
      <c r="AH34" s="8">
        <f t="shared" ca="1" si="171"/>
        <v>4</v>
      </c>
      <c r="AI34" s="8">
        <f t="shared" ca="1" si="171"/>
        <v>4</v>
      </c>
      <c r="AJ34" s="8">
        <f t="shared" ca="1" si="171"/>
        <v>0</v>
      </c>
      <c r="AK34" s="8">
        <f t="shared" ca="1" si="171"/>
        <v>0</v>
      </c>
      <c r="AL34" s="8">
        <f t="shared" ca="1" si="171"/>
        <v>0</v>
      </c>
      <c r="AM34" s="8">
        <f t="shared" ca="1" si="171"/>
        <v>1</v>
      </c>
      <c r="AN34" s="8">
        <f t="shared" ca="1" si="171"/>
        <v>6</v>
      </c>
      <c r="AO34" s="8">
        <f t="shared" ca="1" si="171"/>
        <v>4</v>
      </c>
      <c r="AP34" s="8">
        <f t="shared" ca="1" si="171"/>
        <v>0</v>
      </c>
      <c r="AQ34" s="8">
        <f t="shared" ref="AQ34" ca="1" si="172">INDIRECT(ADDRESS(ROW($A$12)+8*(COLUMN(AQ33)-14),6))</f>
        <v>0</v>
      </c>
      <c r="AR34" s="8">
        <f t="shared" ref="AR34:AZ34" ca="1" si="173">INDIRECT(ADDRESS(ROW($A$12)+8*(COLUMN(AR33)-14),6))</f>
        <v>1</v>
      </c>
      <c r="AS34" s="8">
        <f t="shared" ca="1" si="173"/>
        <v>1</v>
      </c>
      <c r="AT34" s="8">
        <f t="shared" ca="1" si="173"/>
        <v>0</v>
      </c>
      <c r="AU34" s="8">
        <f t="shared" ca="1" si="173"/>
        <v>0</v>
      </c>
      <c r="AV34" s="8">
        <f t="shared" ca="1" si="173"/>
        <v>0</v>
      </c>
      <c r="AW34" s="8">
        <f t="shared" ca="1" si="173"/>
        <v>0</v>
      </c>
      <c r="AX34" s="8">
        <f t="shared" ca="1" si="173"/>
        <v>0</v>
      </c>
      <c r="AY34" s="8">
        <f t="shared" ca="1" si="173"/>
        <v>0</v>
      </c>
      <c r="AZ34" s="8">
        <f t="shared" ca="1" si="173"/>
        <v>1</v>
      </c>
      <c r="BA34" s="8">
        <f t="shared" ref="BA34:BD34" ca="1" si="174">INDIRECT(ADDRESS(ROW($A$12)+8*(COLUMN(BA33)-14),6))</f>
        <v>0</v>
      </c>
      <c r="BB34" s="8">
        <f t="shared" ca="1" si="174"/>
        <v>2</v>
      </c>
      <c r="BC34" s="8">
        <f t="shared" ca="1" si="174"/>
        <v>0</v>
      </c>
      <c r="BD34" s="8">
        <f t="shared" ca="1" si="174"/>
        <v>2</v>
      </c>
      <c r="BE34" s="8"/>
      <c r="BF34" s="8"/>
    </row>
    <row r="35" spans="1:59" x14ac:dyDescent="0.2">
      <c r="A35" s="45" t="s">
        <v>5</v>
      </c>
      <c r="B35" s="54"/>
      <c r="C35" s="2">
        <v>1</v>
      </c>
      <c r="D35" s="55">
        <v>5</v>
      </c>
      <c r="E35" s="56">
        <v>5</v>
      </c>
      <c r="F35" s="57">
        <v>10</v>
      </c>
      <c r="G35" s="57">
        <v>12</v>
      </c>
      <c r="H35" s="57">
        <v>10</v>
      </c>
      <c r="I35" s="58"/>
      <c r="J35" s="75"/>
      <c r="K35" s="59">
        <f>SUM(B35:I35)</f>
        <v>43</v>
      </c>
      <c r="M35" s="17" t="s">
        <v>12</v>
      </c>
      <c r="N35" s="7">
        <f ca="1">INDIRECT(ADDRESS(ROW($A$12)+8*(COLUMN(N34)-14),7))</f>
        <v>16</v>
      </c>
      <c r="O35" s="8">
        <f t="shared" ref="O35:AP35" ca="1" si="175">INDIRECT(ADDRESS(ROW($A$12)+8*(COLUMN(O34)-14),7))</f>
        <v>10</v>
      </c>
      <c r="P35" s="8">
        <f t="shared" ca="1" si="175"/>
        <v>6</v>
      </c>
      <c r="Q35" s="8">
        <f t="shared" ca="1" si="175"/>
        <v>6</v>
      </c>
      <c r="R35" s="8">
        <f t="shared" ca="1" si="175"/>
        <v>5</v>
      </c>
      <c r="S35" s="8">
        <f t="shared" ca="1" si="175"/>
        <v>5</v>
      </c>
      <c r="T35" s="8">
        <f t="shared" ca="1" si="175"/>
        <v>5</v>
      </c>
      <c r="U35" s="8">
        <f t="shared" ca="1" si="175"/>
        <v>6</v>
      </c>
      <c r="V35" s="8">
        <f t="shared" ca="1" si="175"/>
        <v>6</v>
      </c>
      <c r="W35" s="8">
        <f t="shared" ca="1" si="175"/>
        <v>6</v>
      </c>
      <c r="X35" s="8">
        <f t="shared" ca="1" si="175"/>
        <v>6</v>
      </c>
      <c r="Y35" s="8">
        <f t="shared" ca="1" si="175"/>
        <v>5</v>
      </c>
      <c r="Z35" s="8">
        <f t="shared" ca="1" si="175"/>
        <v>6</v>
      </c>
      <c r="AA35" s="8">
        <f t="shared" ca="1" si="175"/>
        <v>6</v>
      </c>
      <c r="AB35" s="8">
        <f t="shared" ca="1" si="175"/>
        <v>4</v>
      </c>
      <c r="AC35" s="8">
        <f t="shared" ca="1" si="175"/>
        <v>0</v>
      </c>
      <c r="AD35" s="8">
        <f t="shared" ca="1" si="175"/>
        <v>0</v>
      </c>
      <c r="AE35" s="8">
        <f t="shared" ca="1" si="175"/>
        <v>3</v>
      </c>
      <c r="AF35" s="8">
        <f t="shared" ca="1" si="175"/>
        <v>1</v>
      </c>
      <c r="AG35" s="8">
        <f t="shared" ca="1" si="175"/>
        <v>1</v>
      </c>
      <c r="AH35" s="8">
        <f t="shared" ca="1" si="175"/>
        <v>1</v>
      </c>
      <c r="AI35" s="8">
        <f t="shared" ca="1" si="175"/>
        <v>2</v>
      </c>
      <c r="AJ35" s="8">
        <f t="shared" ca="1" si="175"/>
        <v>0</v>
      </c>
      <c r="AK35" s="8">
        <f t="shared" ca="1" si="175"/>
        <v>0</v>
      </c>
      <c r="AL35" s="8">
        <f t="shared" ca="1" si="175"/>
        <v>0</v>
      </c>
      <c r="AM35" s="8">
        <f t="shared" ca="1" si="175"/>
        <v>2</v>
      </c>
      <c r="AN35" s="8">
        <f t="shared" ca="1" si="175"/>
        <v>0</v>
      </c>
      <c r="AO35" s="8">
        <f t="shared" ca="1" si="175"/>
        <v>1</v>
      </c>
      <c r="AP35" s="8">
        <f t="shared" ca="1" si="175"/>
        <v>1</v>
      </c>
      <c r="AQ35" s="8">
        <f t="shared" ref="AQ35" ca="1" si="176">INDIRECT(ADDRESS(ROW($A$12)+8*(COLUMN(AQ34)-14),7))</f>
        <v>1</v>
      </c>
      <c r="AR35" s="8">
        <f t="shared" ref="AR35:AZ35" ca="1" si="177">INDIRECT(ADDRESS(ROW($A$12)+8*(COLUMN(AR34)-14),7))</f>
        <v>1</v>
      </c>
      <c r="AS35" s="8">
        <f t="shared" ca="1" si="177"/>
        <v>3</v>
      </c>
      <c r="AT35" s="8">
        <f t="shared" ca="1" si="177"/>
        <v>3.3333333333333335</v>
      </c>
      <c r="AU35" s="8">
        <f t="shared" ca="1" si="177"/>
        <v>4</v>
      </c>
      <c r="AV35" s="8">
        <f t="shared" ca="1" si="177"/>
        <v>2</v>
      </c>
      <c r="AW35" s="8">
        <f t="shared" ca="1" si="177"/>
        <v>2</v>
      </c>
      <c r="AX35" s="8">
        <f t="shared" ca="1" si="177"/>
        <v>1.333</v>
      </c>
      <c r="AY35" s="8">
        <f t="shared" ca="1" si="177"/>
        <v>3.3330000000000002</v>
      </c>
      <c r="AZ35" s="8">
        <f t="shared" ca="1" si="177"/>
        <v>2</v>
      </c>
      <c r="BA35" s="8">
        <f t="shared" ref="BA35:BD35" ca="1" si="178">INDIRECT(ADDRESS(ROW($A$12)+8*(COLUMN(BA34)-14),7))</f>
        <v>0</v>
      </c>
      <c r="BB35" s="8">
        <f t="shared" ca="1" si="178"/>
        <v>2</v>
      </c>
      <c r="BC35" s="8">
        <f t="shared" ca="1" si="178"/>
        <v>5</v>
      </c>
      <c r="BD35" s="8">
        <f t="shared" ca="1" si="178"/>
        <v>2</v>
      </c>
      <c r="BE35" s="8"/>
      <c r="BF35" s="8"/>
    </row>
    <row r="36" spans="1:59" x14ac:dyDescent="0.2">
      <c r="A36" s="45" t="s">
        <v>6</v>
      </c>
      <c r="B36" s="70">
        <v>2</v>
      </c>
      <c r="C36" s="2">
        <v>2</v>
      </c>
      <c r="D36" s="55">
        <v>3</v>
      </c>
      <c r="E36" s="57">
        <v>4</v>
      </c>
      <c r="F36" s="57">
        <v>6</v>
      </c>
      <c r="G36" s="57">
        <v>6</v>
      </c>
      <c r="H36" s="56">
        <v>3</v>
      </c>
      <c r="I36" s="58">
        <v>3</v>
      </c>
      <c r="J36" s="76"/>
      <c r="K36" s="60">
        <f t="shared" ref="K36:K37" si="179">SUM(B36:I36)</f>
        <v>29</v>
      </c>
      <c r="M36" s="17" t="s">
        <v>15</v>
      </c>
      <c r="N36" s="7">
        <f ca="1">INDIRECT(ADDRESS(ROW($A$12)+8*(COLUMN(N35)-14),8))</f>
        <v>0</v>
      </c>
      <c r="O36" s="8">
        <f t="shared" ref="O36:AP36" ca="1" si="180">INDIRECT(ADDRESS(ROW($A$12)+8*(COLUMN(O35)-14),8))</f>
        <v>0</v>
      </c>
      <c r="P36" s="8">
        <f t="shared" ca="1" si="180"/>
        <v>4</v>
      </c>
      <c r="Q36" s="8">
        <f t="shared" ca="1" si="180"/>
        <v>3</v>
      </c>
      <c r="R36" s="8">
        <f t="shared" ca="1" si="180"/>
        <v>2</v>
      </c>
      <c r="S36" s="8">
        <f t="shared" ca="1" si="180"/>
        <v>3</v>
      </c>
      <c r="T36" s="8">
        <f t="shared" ca="1" si="180"/>
        <v>2</v>
      </c>
      <c r="U36" s="8">
        <f t="shared" ca="1" si="180"/>
        <v>4</v>
      </c>
      <c r="V36" s="8">
        <f t="shared" ca="1" si="180"/>
        <v>6</v>
      </c>
      <c r="W36" s="8">
        <f t="shared" ca="1" si="180"/>
        <v>4</v>
      </c>
      <c r="X36" s="8">
        <f t="shared" ca="1" si="180"/>
        <v>3</v>
      </c>
      <c r="Y36" s="8">
        <f t="shared" ca="1" si="180"/>
        <v>4</v>
      </c>
      <c r="Z36" s="8">
        <f t="shared" ca="1" si="180"/>
        <v>4</v>
      </c>
      <c r="AA36" s="8">
        <f t="shared" ca="1" si="180"/>
        <v>0</v>
      </c>
      <c r="AB36" s="8">
        <f t="shared" ca="1" si="180"/>
        <v>1</v>
      </c>
      <c r="AC36" s="8">
        <f t="shared" ca="1" si="180"/>
        <v>0</v>
      </c>
      <c r="AD36" s="8">
        <f t="shared" ca="1" si="180"/>
        <v>5</v>
      </c>
      <c r="AE36" s="8">
        <f t="shared" ca="1" si="180"/>
        <v>5</v>
      </c>
      <c r="AF36" s="8">
        <f t="shared" ca="1" si="180"/>
        <v>5</v>
      </c>
      <c r="AG36" s="8">
        <f t="shared" ca="1" si="180"/>
        <v>4</v>
      </c>
      <c r="AH36" s="8">
        <f t="shared" ca="1" si="180"/>
        <v>0</v>
      </c>
      <c r="AI36" s="8">
        <f t="shared" ca="1" si="180"/>
        <v>0</v>
      </c>
      <c r="AJ36" s="8">
        <f t="shared" ca="1" si="180"/>
        <v>0</v>
      </c>
      <c r="AK36" s="8">
        <f t="shared" ca="1" si="180"/>
        <v>0</v>
      </c>
      <c r="AL36" s="8">
        <f t="shared" ca="1" si="180"/>
        <v>2</v>
      </c>
      <c r="AM36" s="8">
        <f t="shared" ca="1" si="180"/>
        <v>2</v>
      </c>
      <c r="AN36" s="8">
        <f t="shared" ca="1" si="180"/>
        <v>0</v>
      </c>
      <c r="AO36" s="8">
        <f t="shared" ca="1" si="180"/>
        <v>2</v>
      </c>
      <c r="AP36" s="8">
        <f t="shared" ca="1" si="180"/>
        <v>1</v>
      </c>
      <c r="AQ36" s="8">
        <f t="shared" ref="AQ36" ca="1" si="181">INDIRECT(ADDRESS(ROW($A$12)+8*(COLUMN(AQ35)-14),8))</f>
        <v>1</v>
      </c>
      <c r="AR36" s="8">
        <f t="shared" ref="AR36:AZ36" ca="1" si="182">INDIRECT(ADDRESS(ROW($A$12)+8*(COLUMN(AR35)-14),8))</f>
        <v>0</v>
      </c>
      <c r="AS36" s="8">
        <f t="shared" ca="1" si="182"/>
        <v>4</v>
      </c>
      <c r="AT36" s="8">
        <f t="shared" ca="1" si="182"/>
        <v>2</v>
      </c>
      <c r="AU36" s="8">
        <f t="shared" ca="1" si="182"/>
        <v>1.3333333333333333</v>
      </c>
      <c r="AV36" s="8">
        <f t="shared" ca="1" si="182"/>
        <v>2</v>
      </c>
      <c r="AW36" s="8">
        <f t="shared" ca="1" si="182"/>
        <v>0</v>
      </c>
      <c r="AX36" s="8">
        <f t="shared" ca="1" si="182"/>
        <v>2.6669999999999998</v>
      </c>
      <c r="AY36" s="8">
        <f t="shared" ca="1" si="182"/>
        <v>2</v>
      </c>
      <c r="AZ36" s="8">
        <f t="shared" ca="1" si="182"/>
        <v>1.33</v>
      </c>
      <c r="BA36" s="8">
        <f t="shared" ref="BA36:BD36" ca="1" si="183">INDIRECT(ADDRESS(ROW($A$12)+8*(COLUMN(BA35)-14),8))</f>
        <v>0</v>
      </c>
      <c r="BB36" s="8">
        <f t="shared" ca="1" si="183"/>
        <v>1.33</v>
      </c>
      <c r="BC36" s="8">
        <f t="shared" ca="1" si="183"/>
        <v>1.33</v>
      </c>
      <c r="BD36" s="8">
        <f t="shared" ca="1" si="183"/>
        <v>1.33</v>
      </c>
      <c r="BE36" s="8"/>
      <c r="BF36" s="8"/>
    </row>
    <row r="37" spans="1:59" ht="12" thickBot="1" x14ac:dyDescent="0.25">
      <c r="A37" s="45" t="s">
        <v>7</v>
      </c>
      <c r="B37" s="69">
        <v>1</v>
      </c>
      <c r="C37" s="2">
        <v>3</v>
      </c>
      <c r="D37" s="55"/>
      <c r="E37" s="56"/>
      <c r="F37" s="56"/>
      <c r="G37" s="56"/>
      <c r="H37" s="56"/>
      <c r="I37" s="58"/>
      <c r="J37" s="77"/>
      <c r="K37" s="61">
        <f t="shared" si="179"/>
        <v>4</v>
      </c>
      <c r="M37" s="17" t="s">
        <v>14</v>
      </c>
      <c r="N37" s="9">
        <f ca="1">INDIRECT(ADDRESS(ROW($A$12)+8*(COLUMN(N36)-14),9))</f>
        <v>0</v>
      </c>
      <c r="O37" s="10">
        <f t="shared" ref="O37:AP37" ca="1" si="184">INDIRECT(ADDRESS(ROW($A$12)+8*(COLUMN(O36)-14),9))</f>
        <v>6</v>
      </c>
      <c r="P37" s="10">
        <f t="shared" ca="1" si="184"/>
        <v>3</v>
      </c>
      <c r="Q37" s="10">
        <f t="shared" ca="1" si="184"/>
        <v>3</v>
      </c>
      <c r="R37" s="10">
        <f t="shared" ca="1" si="184"/>
        <v>2</v>
      </c>
      <c r="S37" s="10">
        <f t="shared" ca="1" si="184"/>
        <v>3</v>
      </c>
      <c r="T37" s="10">
        <f t="shared" ca="1" si="184"/>
        <v>2</v>
      </c>
      <c r="U37" s="10">
        <f t="shared" ca="1" si="184"/>
        <v>5</v>
      </c>
      <c r="V37" s="10">
        <f t="shared" ca="1" si="184"/>
        <v>0</v>
      </c>
      <c r="W37" s="10">
        <f t="shared" ca="1" si="184"/>
        <v>2</v>
      </c>
      <c r="X37" s="10">
        <f t="shared" ca="1" si="184"/>
        <v>3</v>
      </c>
      <c r="Y37" s="10">
        <f t="shared" ca="1" si="184"/>
        <v>4</v>
      </c>
      <c r="Z37" s="10">
        <f t="shared" ca="1" si="184"/>
        <v>0</v>
      </c>
      <c r="AA37" s="10">
        <f t="shared" ca="1" si="184"/>
        <v>0</v>
      </c>
      <c r="AB37" s="10">
        <f t="shared" ca="1" si="184"/>
        <v>0</v>
      </c>
      <c r="AC37" s="10">
        <f t="shared" ca="1" si="184"/>
        <v>5</v>
      </c>
      <c r="AD37" s="10">
        <f t="shared" ca="1" si="184"/>
        <v>0</v>
      </c>
      <c r="AE37" s="10">
        <f t="shared" ca="1" si="184"/>
        <v>1</v>
      </c>
      <c r="AF37" s="10">
        <f t="shared" ca="1" si="184"/>
        <v>0</v>
      </c>
      <c r="AG37" s="10">
        <f t="shared" ca="1" si="184"/>
        <v>0</v>
      </c>
      <c r="AH37" s="10">
        <f t="shared" ca="1" si="184"/>
        <v>1</v>
      </c>
      <c r="AI37" s="10">
        <f t="shared" ca="1" si="184"/>
        <v>1</v>
      </c>
      <c r="AJ37" s="10">
        <f t="shared" ca="1" si="184"/>
        <v>0</v>
      </c>
      <c r="AK37" s="10">
        <f t="shared" ca="1" si="184"/>
        <v>0</v>
      </c>
      <c r="AL37" s="10">
        <f t="shared" ca="1" si="184"/>
        <v>0</v>
      </c>
      <c r="AM37" s="10">
        <f t="shared" ca="1" si="184"/>
        <v>0</v>
      </c>
      <c r="AN37" s="10">
        <f t="shared" ca="1" si="184"/>
        <v>0</v>
      </c>
      <c r="AO37" s="10">
        <f t="shared" ca="1" si="184"/>
        <v>0</v>
      </c>
      <c r="AP37" s="10">
        <f t="shared" ca="1" si="184"/>
        <v>0</v>
      </c>
      <c r="AQ37" s="10">
        <f t="shared" ref="AQ37" ca="1" si="185">INDIRECT(ADDRESS(ROW($A$12)+8*(COLUMN(AQ36)-14),9))</f>
        <v>0</v>
      </c>
      <c r="AR37" s="10">
        <f t="shared" ref="AR37:AZ37" ca="1" si="186">INDIRECT(ADDRESS(ROW($A$12)+8*(COLUMN(AR36)-14),9))</f>
        <v>0</v>
      </c>
      <c r="AS37" s="10">
        <f t="shared" ca="1" si="186"/>
        <v>0</v>
      </c>
      <c r="AT37" s="10">
        <f t="shared" ca="1" si="186"/>
        <v>0</v>
      </c>
      <c r="AU37" s="10">
        <f t="shared" ca="1" si="186"/>
        <v>0</v>
      </c>
      <c r="AV37" s="10">
        <f t="shared" ca="1" si="186"/>
        <v>0</v>
      </c>
      <c r="AW37" s="10">
        <f t="shared" ca="1" si="186"/>
        <v>0</v>
      </c>
      <c r="AX37" s="10">
        <f t="shared" ca="1" si="186"/>
        <v>0</v>
      </c>
      <c r="AY37" s="10">
        <f t="shared" ca="1" si="186"/>
        <v>0</v>
      </c>
      <c r="AZ37" s="10">
        <f t="shared" ca="1" si="186"/>
        <v>0</v>
      </c>
      <c r="BA37" s="10">
        <f t="shared" ref="BA37:BD37" ca="1" si="187">INDIRECT(ADDRESS(ROW($A$12)+8*(COLUMN(BA36)-14),9))</f>
        <v>0</v>
      </c>
      <c r="BB37" s="10">
        <f t="shared" ca="1" si="187"/>
        <v>0</v>
      </c>
      <c r="BC37" s="10">
        <f t="shared" ca="1" si="187"/>
        <v>0</v>
      </c>
      <c r="BD37" s="10">
        <f t="shared" ca="1" si="187"/>
        <v>0</v>
      </c>
      <c r="BE37" s="10"/>
      <c r="BF37" s="10"/>
    </row>
    <row r="38" spans="1:59" ht="12" thickBot="1" x14ac:dyDescent="0.25">
      <c r="A38" s="46" t="s">
        <v>71</v>
      </c>
      <c r="B38" s="62">
        <f>SUM(B35:B37)</f>
        <v>3</v>
      </c>
      <c r="C38" s="63">
        <f>SUM(C35:C37)</f>
        <v>6</v>
      </c>
      <c r="D38" s="64">
        <f t="shared" ref="D38" si="188">SUM(D35:D37)</f>
        <v>8</v>
      </c>
      <c r="E38" s="63">
        <f t="shared" ref="E38" si="189">SUM(E35:E37)</f>
        <v>9</v>
      </c>
      <c r="F38" s="63">
        <f t="shared" ref="F38" si="190">SUM(F35:F37)</f>
        <v>16</v>
      </c>
      <c r="G38" s="63">
        <f t="shared" ref="G38" si="191">SUM(G35:G37)</f>
        <v>18</v>
      </c>
      <c r="H38" s="63">
        <f t="shared" ref="H38" si="192">SUM(H35:H37)</f>
        <v>13</v>
      </c>
      <c r="I38" s="65">
        <f t="shared" ref="I38" si="193">SUM(I35:I37)</f>
        <v>3</v>
      </c>
      <c r="J38" s="74"/>
      <c r="K38" s="66">
        <f>SUM(K35:K37)</f>
        <v>76</v>
      </c>
      <c r="M38" s="21" t="s">
        <v>54</v>
      </c>
      <c r="N38" s="12">
        <f ca="1">N30+N31</f>
        <v>4</v>
      </c>
      <c r="O38" s="13">
        <f t="shared" ref="O38:AI38" ca="1" si="194">O30+O31</f>
        <v>4</v>
      </c>
      <c r="P38" s="13">
        <f t="shared" ca="1" si="194"/>
        <v>5</v>
      </c>
      <c r="Q38" s="13">
        <f t="shared" ca="1" si="194"/>
        <v>4</v>
      </c>
      <c r="R38" s="13">
        <f t="shared" ca="1" si="194"/>
        <v>2</v>
      </c>
      <c r="S38" s="13">
        <f t="shared" ca="1" si="194"/>
        <v>2</v>
      </c>
      <c r="T38" s="13">
        <f t="shared" ca="1" si="194"/>
        <v>1</v>
      </c>
      <c r="U38" s="13">
        <f t="shared" ca="1" si="194"/>
        <v>1</v>
      </c>
      <c r="V38" s="13">
        <f t="shared" ca="1" si="194"/>
        <v>2</v>
      </c>
      <c r="W38" s="13">
        <f t="shared" ca="1" si="194"/>
        <v>3</v>
      </c>
      <c r="X38" s="13">
        <f t="shared" ca="1" si="194"/>
        <v>1</v>
      </c>
      <c r="Y38" s="13">
        <f t="shared" ca="1" si="194"/>
        <v>2</v>
      </c>
      <c r="Z38" s="13">
        <f t="shared" ca="1" si="194"/>
        <v>3</v>
      </c>
      <c r="AA38" s="13">
        <f t="shared" ca="1" si="194"/>
        <v>1</v>
      </c>
      <c r="AB38" s="13">
        <f t="shared" ca="1" si="194"/>
        <v>2</v>
      </c>
      <c r="AC38" s="13">
        <f t="shared" ca="1" si="194"/>
        <v>1</v>
      </c>
      <c r="AD38" s="13">
        <f t="shared" ca="1" si="194"/>
        <v>1</v>
      </c>
      <c r="AE38" s="13">
        <f t="shared" ca="1" si="194"/>
        <v>1</v>
      </c>
      <c r="AF38" s="13">
        <f t="shared" ca="1" si="194"/>
        <v>0</v>
      </c>
      <c r="AG38" s="13">
        <f t="shared" ca="1" si="194"/>
        <v>0</v>
      </c>
      <c r="AH38" s="13">
        <f t="shared" ca="1" si="194"/>
        <v>0</v>
      </c>
      <c r="AI38" s="13">
        <f t="shared" ca="1" si="194"/>
        <v>0</v>
      </c>
      <c r="AJ38" s="13">
        <f t="shared" ref="AJ38:AK38" ca="1" si="195">AJ30+AJ31</f>
        <v>1</v>
      </c>
      <c r="AK38" s="13">
        <f t="shared" ca="1" si="195"/>
        <v>1</v>
      </c>
      <c r="AL38" s="13">
        <f t="shared" ref="AL38:AP38" ca="1" si="196">AL30+AL31</f>
        <v>1</v>
      </c>
      <c r="AM38" s="13">
        <f t="shared" ca="1" si="196"/>
        <v>1</v>
      </c>
      <c r="AN38" s="13">
        <f t="shared" ca="1" si="196"/>
        <v>0</v>
      </c>
      <c r="AO38" s="13">
        <f t="shared" ca="1" si="196"/>
        <v>1</v>
      </c>
      <c r="AP38" s="13">
        <f t="shared" ca="1" si="196"/>
        <v>2</v>
      </c>
      <c r="AQ38" s="13">
        <f t="shared" ref="AQ38" ca="1" si="197">AQ30+AQ31</f>
        <v>1</v>
      </c>
      <c r="AR38" s="13">
        <f t="shared" ref="AR38:AZ38" ca="1" si="198">AR30+AR31</f>
        <v>3</v>
      </c>
      <c r="AS38" s="13">
        <f t="shared" ca="1" si="198"/>
        <v>2</v>
      </c>
      <c r="AT38" s="13">
        <f t="shared" ca="1" si="198"/>
        <v>2</v>
      </c>
      <c r="AU38" s="13">
        <f t="shared" ca="1" si="198"/>
        <v>2</v>
      </c>
      <c r="AV38" s="13">
        <f t="shared" ca="1" si="198"/>
        <v>2</v>
      </c>
      <c r="AW38" s="13">
        <f t="shared" ca="1" si="198"/>
        <v>4</v>
      </c>
      <c r="AX38" s="13">
        <f t="shared" ca="1" si="198"/>
        <v>4</v>
      </c>
      <c r="AY38" s="13">
        <f t="shared" ca="1" si="198"/>
        <v>2</v>
      </c>
      <c r="AZ38" s="13">
        <f t="shared" ca="1" si="198"/>
        <v>0</v>
      </c>
      <c r="BA38" s="13">
        <f t="shared" ref="BA38:BD38" ca="1" si="199">BA30+BA31</f>
        <v>0</v>
      </c>
      <c r="BB38" s="13">
        <f t="shared" ca="1" si="199"/>
        <v>0</v>
      </c>
      <c r="BC38" s="13">
        <f t="shared" ca="1" si="199"/>
        <v>0</v>
      </c>
      <c r="BD38" s="13">
        <f t="shared" ca="1" si="199"/>
        <v>1</v>
      </c>
      <c r="BE38" s="13"/>
      <c r="BF38" s="13"/>
    </row>
    <row r="39" spans="1:59" x14ac:dyDescent="0.2">
      <c r="M39" s="22" t="s">
        <v>55</v>
      </c>
      <c r="N39" s="6">
        <f ca="1">N32+N33</f>
        <v>6</v>
      </c>
      <c r="O39" s="11">
        <f t="shared" ref="O39:AI39" ca="1" si="200">O32+O33</f>
        <v>12</v>
      </c>
      <c r="P39" s="11">
        <f t="shared" ca="1" si="200"/>
        <v>7</v>
      </c>
      <c r="Q39" s="11">
        <f t="shared" ca="1" si="200"/>
        <v>7</v>
      </c>
      <c r="R39" s="11">
        <f t="shared" ca="1" si="200"/>
        <v>8</v>
      </c>
      <c r="S39" s="11">
        <f t="shared" ca="1" si="200"/>
        <v>6</v>
      </c>
      <c r="T39" s="11">
        <f t="shared" ca="1" si="200"/>
        <v>8</v>
      </c>
      <c r="U39" s="11">
        <f t="shared" ca="1" si="200"/>
        <v>7</v>
      </c>
      <c r="V39" s="11">
        <f t="shared" ca="1" si="200"/>
        <v>8</v>
      </c>
      <c r="W39" s="11">
        <f t="shared" ca="1" si="200"/>
        <v>6</v>
      </c>
      <c r="X39" s="11">
        <f t="shared" ca="1" si="200"/>
        <v>4</v>
      </c>
      <c r="Y39" s="11">
        <f t="shared" ca="1" si="200"/>
        <v>4</v>
      </c>
      <c r="Z39" s="11">
        <f t="shared" ca="1" si="200"/>
        <v>3</v>
      </c>
      <c r="AA39" s="11">
        <f t="shared" ca="1" si="200"/>
        <v>4</v>
      </c>
      <c r="AB39" s="11">
        <f t="shared" ca="1" si="200"/>
        <v>3</v>
      </c>
      <c r="AC39" s="11">
        <f t="shared" ca="1" si="200"/>
        <v>5</v>
      </c>
      <c r="AD39" s="11">
        <f t="shared" ca="1" si="200"/>
        <v>3</v>
      </c>
      <c r="AE39" s="11">
        <f t="shared" ca="1" si="200"/>
        <v>2</v>
      </c>
      <c r="AF39" s="11">
        <f t="shared" ca="1" si="200"/>
        <v>2</v>
      </c>
      <c r="AG39" s="11">
        <f t="shared" ca="1" si="200"/>
        <v>1</v>
      </c>
      <c r="AH39" s="11">
        <f t="shared" ca="1" si="200"/>
        <v>3</v>
      </c>
      <c r="AI39" s="11">
        <f t="shared" ca="1" si="200"/>
        <v>1</v>
      </c>
      <c r="AJ39" s="11">
        <f t="shared" ref="AJ39:AK39" ca="1" si="201">AJ32+AJ33</f>
        <v>4</v>
      </c>
      <c r="AK39" s="11">
        <f t="shared" ca="1" si="201"/>
        <v>4</v>
      </c>
      <c r="AL39" s="11">
        <f t="shared" ref="AL39:AP39" ca="1" si="202">AL32+AL33</f>
        <v>4</v>
      </c>
      <c r="AM39" s="11">
        <f t="shared" ca="1" si="202"/>
        <v>2</v>
      </c>
      <c r="AN39" s="11">
        <f t="shared" ca="1" si="202"/>
        <v>2</v>
      </c>
      <c r="AO39" s="11">
        <f t="shared" ca="1" si="202"/>
        <v>3</v>
      </c>
      <c r="AP39" s="11">
        <f t="shared" ca="1" si="202"/>
        <v>7</v>
      </c>
      <c r="AQ39" s="11">
        <f t="shared" ref="AQ39" ca="1" si="203">AQ32+AQ33</f>
        <v>6</v>
      </c>
      <c r="AR39" s="11">
        <f t="shared" ref="AR39:AZ39" ca="1" si="204">AR32+AR33</f>
        <v>4</v>
      </c>
      <c r="AS39" s="11">
        <f t="shared" ca="1" si="204"/>
        <v>3</v>
      </c>
      <c r="AT39" s="11">
        <f t="shared" ca="1" si="204"/>
        <v>5</v>
      </c>
      <c r="AU39" s="11">
        <f t="shared" ca="1" si="204"/>
        <v>6</v>
      </c>
      <c r="AV39" s="11">
        <f t="shared" ca="1" si="204"/>
        <v>6</v>
      </c>
      <c r="AW39" s="11">
        <f t="shared" ca="1" si="204"/>
        <v>5</v>
      </c>
      <c r="AX39" s="11">
        <f t="shared" ca="1" si="204"/>
        <v>3</v>
      </c>
      <c r="AY39" s="11">
        <f t="shared" ca="1" si="204"/>
        <v>3</v>
      </c>
      <c r="AZ39" s="11">
        <f t="shared" ca="1" si="204"/>
        <v>4</v>
      </c>
      <c r="BA39" s="11">
        <f t="shared" ref="BA39:BD39" ca="1" si="205">BA32+BA33</f>
        <v>0</v>
      </c>
      <c r="BB39" s="11">
        <f t="shared" ca="1" si="205"/>
        <v>4</v>
      </c>
      <c r="BC39" s="11">
        <f t="shared" ca="1" si="205"/>
        <v>4</v>
      </c>
      <c r="BD39" s="11">
        <f t="shared" ca="1" si="205"/>
        <v>2</v>
      </c>
      <c r="BE39" s="11"/>
      <c r="BF39" s="11"/>
    </row>
    <row r="40" spans="1:59" ht="12" thickBot="1" x14ac:dyDescent="0.25">
      <c r="M40" s="22" t="s">
        <v>58</v>
      </c>
      <c r="N40" s="6">
        <f ca="1">N34+N35</f>
        <v>22</v>
      </c>
      <c r="O40" s="11">
        <f t="shared" ref="O40:AI40" ca="1" si="206">O34+O35</f>
        <v>16</v>
      </c>
      <c r="P40" s="11">
        <f t="shared" ca="1" si="206"/>
        <v>12</v>
      </c>
      <c r="Q40" s="11">
        <f t="shared" ca="1" si="206"/>
        <v>12</v>
      </c>
      <c r="R40" s="11">
        <f t="shared" ca="1" si="206"/>
        <v>10</v>
      </c>
      <c r="S40" s="11">
        <f t="shared" ca="1" si="206"/>
        <v>10</v>
      </c>
      <c r="T40" s="11">
        <f t="shared" ca="1" si="206"/>
        <v>10</v>
      </c>
      <c r="U40" s="11">
        <f t="shared" ca="1" si="206"/>
        <v>12</v>
      </c>
      <c r="V40" s="11">
        <f t="shared" ca="1" si="206"/>
        <v>11</v>
      </c>
      <c r="W40" s="11">
        <f t="shared" ca="1" si="206"/>
        <v>10</v>
      </c>
      <c r="X40" s="11">
        <f t="shared" ca="1" si="206"/>
        <v>10</v>
      </c>
      <c r="Y40" s="11">
        <f t="shared" ca="1" si="206"/>
        <v>8</v>
      </c>
      <c r="Z40" s="11">
        <f t="shared" ca="1" si="206"/>
        <v>10</v>
      </c>
      <c r="AA40" s="11">
        <f t="shared" ca="1" si="206"/>
        <v>11</v>
      </c>
      <c r="AB40" s="11">
        <f t="shared" ca="1" si="206"/>
        <v>9</v>
      </c>
      <c r="AC40" s="11">
        <f t="shared" ca="1" si="206"/>
        <v>5</v>
      </c>
      <c r="AD40" s="11">
        <f t="shared" ca="1" si="206"/>
        <v>2</v>
      </c>
      <c r="AE40" s="11">
        <f t="shared" ca="1" si="206"/>
        <v>5</v>
      </c>
      <c r="AF40" s="11">
        <f t="shared" ca="1" si="206"/>
        <v>5</v>
      </c>
      <c r="AG40" s="11">
        <f t="shared" ca="1" si="206"/>
        <v>7</v>
      </c>
      <c r="AH40" s="11">
        <f t="shared" ca="1" si="206"/>
        <v>5</v>
      </c>
      <c r="AI40" s="11">
        <f t="shared" ca="1" si="206"/>
        <v>6</v>
      </c>
      <c r="AJ40" s="11">
        <f t="shared" ref="AJ40:AK40" ca="1" si="207">AJ34+AJ35</f>
        <v>0</v>
      </c>
      <c r="AK40" s="11">
        <f t="shared" ca="1" si="207"/>
        <v>0</v>
      </c>
      <c r="AL40" s="11">
        <f t="shared" ref="AL40:AP40" ca="1" si="208">AL34+AL35</f>
        <v>0</v>
      </c>
      <c r="AM40" s="11">
        <f t="shared" ca="1" si="208"/>
        <v>3</v>
      </c>
      <c r="AN40" s="11">
        <f t="shared" ca="1" si="208"/>
        <v>6</v>
      </c>
      <c r="AO40" s="11">
        <f t="shared" ca="1" si="208"/>
        <v>5</v>
      </c>
      <c r="AP40" s="11">
        <f t="shared" ca="1" si="208"/>
        <v>1</v>
      </c>
      <c r="AQ40" s="11">
        <f t="shared" ref="AQ40" ca="1" si="209">AQ34+AQ35</f>
        <v>1</v>
      </c>
      <c r="AR40" s="11">
        <f t="shared" ref="AR40:AZ40" ca="1" si="210">AR34+AR35</f>
        <v>2</v>
      </c>
      <c r="AS40" s="11">
        <f t="shared" ca="1" si="210"/>
        <v>4</v>
      </c>
      <c r="AT40" s="11">
        <f t="shared" ca="1" si="210"/>
        <v>3.3333333333333335</v>
      </c>
      <c r="AU40" s="11">
        <f t="shared" ca="1" si="210"/>
        <v>4</v>
      </c>
      <c r="AV40" s="11">
        <f t="shared" ca="1" si="210"/>
        <v>2</v>
      </c>
      <c r="AW40" s="11">
        <f t="shared" ca="1" si="210"/>
        <v>2</v>
      </c>
      <c r="AX40" s="11">
        <f t="shared" ca="1" si="210"/>
        <v>1.333</v>
      </c>
      <c r="AY40" s="11">
        <f t="shared" ca="1" si="210"/>
        <v>3.3330000000000002</v>
      </c>
      <c r="AZ40" s="11">
        <f t="shared" ca="1" si="210"/>
        <v>3</v>
      </c>
      <c r="BA40" s="11">
        <f t="shared" ref="BA40:BD40" ca="1" si="211">BA34+BA35</f>
        <v>0</v>
      </c>
      <c r="BB40" s="11">
        <f t="shared" ca="1" si="211"/>
        <v>4</v>
      </c>
      <c r="BC40" s="11">
        <f t="shared" ca="1" si="211"/>
        <v>5</v>
      </c>
      <c r="BD40" s="11">
        <f t="shared" ca="1" si="211"/>
        <v>4</v>
      </c>
      <c r="BE40" s="11"/>
      <c r="BF40" s="11"/>
    </row>
    <row r="41" spans="1:59" x14ac:dyDescent="0.2">
      <c r="A41" s="51" t="s">
        <v>29</v>
      </c>
      <c r="B41" s="39" t="s">
        <v>74</v>
      </c>
      <c r="C41" s="39"/>
      <c r="D41" s="39"/>
      <c r="E41" s="39"/>
      <c r="F41" s="39"/>
      <c r="G41" s="39"/>
      <c r="H41" s="39"/>
      <c r="I41" s="50"/>
      <c r="J41" s="39"/>
      <c r="K41" s="52"/>
      <c r="M41" s="23" t="s">
        <v>56</v>
      </c>
      <c r="N41" s="14">
        <f ca="1">N36+N37</f>
        <v>0</v>
      </c>
      <c r="O41" s="15">
        <f t="shared" ref="O41:AI41" ca="1" si="212">O36+O37</f>
        <v>6</v>
      </c>
      <c r="P41" s="15">
        <f t="shared" ca="1" si="212"/>
        <v>7</v>
      </c>
      <c r="Q41" s="15">
        <f t="shared" ca="1" si="212"/>
        <v>6</v>
      </c>
      <c r="R41" s="15">
        <f t="shared" ca="1" si="212"/>
        <v>4</v>
      </c>
      <c r="S41" s="15">
        <f t="shared" ca="1" si="212"/>
        <v>6</v>
      </c>
      <c r="T41" s="15">
        <f t="shared" ca="1" si="212"/>
        <v>4</v>
      </c>
      <c r="U41" s="15">
        <f t="shared" ca="1" si="212"/>
        <v>9</v>
      </c>
      <c r="V41" s="15">
        <f t="shared" ca="1" si="212"/>
        <v>6</v>
      </c>
      <c r="W41" s="15">
        <f t="shared" ca="1" si="212"/>
        <v>6</v>
      </c>
      <c r="X41" s="15">
        <f t="shared" ca="1" si="212"/>
        <v>6</v>
      </c>
      <c r="Y41" s="15">
        <f t="shared" ca="1" si="212"/>
        <v>8</v>
      </c>
      <c r="Z41" s="15">
        <f t="shared" ca="1" si="212"/>
        <v>4</v>
      </c>
      <c r="AA41" s="15">
        <f t="shared" ca="1" si="212"/>
        <v>0</v>
      </c>
      <c r="AB41" s="15">
        <f t="shared" ca="1" si="212"/>
        <v>1</v>
      </c>
      <c r="AC41" s="15">
        <f t="shared" ca="1" si="212"/>
        <v>5</v>
      </c>
      <c r="AD41" s="15">
        <f t="shared" ca="1" si="212"/>
        <v>5</v>
      </c>
      <c r="AE41" s="15">
        <f t="shared" ca="1" si="212"/>
        <v>6</v>
      </c>
      <c r="AF41" s="15">
        <f t="shared" ca="1" si="212"/>
        <v>5</v>
      </c>
      <c r="AG41" s="15">
        <f t="shared" ca="1" si="212"/>
        <v>4</v>
      </c>
      <c r="AH41" s="15">
        <f t="shared" ca="1" si="212"/>
        <v>1</v>
      </c>
      <c r="AI41" s="15">
        <f t="shared" ca="1" si="212"/>
        <v>1</v>
      </c>
      <c r="AJ41" s="15">
        <f t="shared" ref="AJ41:AK41" ca="1" si="213">AJ36+AJ37</f>
        <v>0</v>
      </c>
      <c r="AK41" s="15">
        <f t="shared" ca="1" si="213"/>
        <v>0</v>
      </c>
      <c r="AL41" s="15">
        <f t="shared" ref="AL41:AP41" ca="1" si="214">AL36+AL37</f>
        <v>2</v>
      </c>
      <c r="AM41" s="11">
        <f t="shared" ca="1" si="214"/>
        <v>2</v>
      </c>
      <c r="AN41" s="11">
        <f t="shared" ca="1" si="214"/>
        <v>0</v>
      </c>
      <c r="AO41" s="11">
        <f t="shared" ca="1" si="214"/>
        <v>2</v>
      </c>
      <c r="AP41" s="11">
        <f t="shared" ca="1" si="214"/>
        <v>1</v>
      </c>
      <c r="AQ41" s="11">
        <f t="shared" ref="AQ41" ca="1" si="215">AQ36+AQ37</f>
        <v>1</v>
      </c>
      <c r="AR41" s="11">
        <f t="shared" ref="AR41:AZ41" ca="1" si="216">AR36+AR37</f>
        <v>0</v>
      </c>
      <c r="AS41" s="11">
        <f t="shared" ca="1" si="216"/>
        <v>4</v>
      </c>
      <c r="AT41" s="11">
        <f t="shared" ca="1" si="216"/>
        <v>2</v>
      </c>
      <c r="AU41" s="11">
        <f t="shared" ca="1" si="216"/>
        <v>1.3333333333333333</v>
      </c>
      <c r="AV41" s="11">
        <f t="shared" ca="1" si="216"/>
        <v>2</v>
      </c>
      <c r="AW41" s="11">
        <f t="shared" ca="1" si="216"/>
        <v>0</v>
      </c>
      <c r="AX41" s="11">
        <f t="shared" ca="1" si="216"/>
        <v>2.6669999999999998</v>
      </c>
      <c r="AY41" s="11">
        <f t="shared" ca="1" si="216"/>
        <v>2</v>
      </c>
      <c r="AZ41" s="11">
        <f t="shared" ca="1" si="216"/>
        <v>1.33</v>
      </c>
      <c r="BA41" s="11">
        <f t="shared" ref="BA41:BD41" ca="1" si="217">BA36+BA37</f>
        <v>0</v>
      </c>
      <c r="BB41" s="11">
        <f t="shared" ca="1" si="217"/>
        <v>1.33</v>
      </c>
      <c r="BC41" s="11">
        <f t="shared" ca="1" si="217"/>
        <v>1.33</v>
      </c>
      <c r="BD41" s="11">
        <f t="shared" ca="1" si="217"/>
        <v>1.33</v>
      </c>
      <c r="BE41" s="11"/>
      <c r="BF41" s="11"/>
    </row>
    <row r="42" spans="1:59" ht="12" thickBot="1" x14ac:dyDescent="0.25">
      <c r="A42" s="44" t="s">
        <v>75</v>
      </c>
      <c r="B42" s="47" t="s">
        <v>16</v>
      </c>
      <c r="C42" s="48" t="s">
        <v>8</v>
      </c>
      <c r="D42" s="49" t="s">
        <v>9</v>
      </c>
      <c r="E42" s="48" t="s">
        <v>10</v>
      </c>
      <c r="F42" s="48" t="s">
        <v>11</v>
      </c>
      <c r="G42" s="48" t="s">
        <v>12</v>
      </c>
      <c r="H42" s="48" t="s">
        <v>73</v>
      </c>
      <c r="I42" s="44" t="s">
        <v>72</v>
      </c>
      <c r="J42" s="19"/>
      <c r="K42" s="53" t="s">
        <v>76</v>
      </c>
      <c r="M42" s="83" t="s">
        <v>94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>
        <f ca="1">INDIRECT(ADDRESS(ROW($A$12)+8*(COLUMN(AM18)-14),10))</f>
        <v>10</v>
      </c>
      <c r="AN42" s="84">
        <f t="shared" ref="AN42:AP42" ca="1" si="218">INDIRECT(ADDRESS(ROW($A$12)+8*(COLUMN(AN18)-14),10))</f>
        <v>5</v>
      </c>
      <c r="AO42" s="84">
        <f t="shared" ca="1" si="218"/>
        <v>6</v>
      </c>
      <c r="AP42" s="84">
        <f t="shared" ca="1" si="218"/>
        <v>4</v>
      </c>
      <c r="AQ42" s="84">
        <f t="shared" ref="AQ42" ca="1" si="219">INDIRECT(ADDRESS(ROW($A$12)+8*(COLUMN(AQ18)-14),10))</f>
        <v>0</v>
      </c>
      <c r="AR42" s="84">
        <f t="shared" ref="AR42:AZ42" ca="1" si="220">INDIRECT(ADDRESS(ROW($A$12)+8*(COLUMN(AR18)-14),10))</f>
        <v>5</v>
      </c>
      <c r="AS42" s="84">
        <f t="shared" ca="1" si="220"/>
        <v>0</v>
      </c>
      <c r="AT42" s="84">
        <f t="shared" ca="1" si="220"/>
        <v>0</v>
      </c>
      <c r="AU42" s="84">
        <f t="shared" ca="1" si="220"/>
        <v>0</v>
      </c>
      <c r="AV42" s="84">
        <f t="shared" ca="1" si="220"/>
        <v>0</v>
      </c>
      <c r="AW42" s="84">
        <f t="shared" ca="1" si="220"/>
        <v>0</v>
      </c>
      <c r="AX42" s="84">
        <f t="shared" ca="1" si="220"/>
        <v>0</v>
      </c>
      <c r="AY42" s="84">
        <f t="shared" ca="1" si="220"/>
        <v>0</v>
      </c>
      <c r="AZ42" s="84">
        <f t="shared" ca="1" si="220"/>
        <v>0</v>
      </c>
      <c r="BA42" s="84">
        <f t="shared" ref="BA42:BD42" ca="1" si="221">INDIRECT(ADDRESS(ROW($A$12)+8*(COLUMN(BA18)-14),10))</f>
        <v>0</v>
      </c>
      <c r="BB42" s="84">
        <f t="shared" ca="1" si="221"/>
        <v>0</v>
      </c>
      <c r="BC42" s="84">
        <f t="shared" ca="1" si="221"/>
        <v>0</v>
      </c>
      <c r="BD42" s="84">
        <f t="shared" ca="1" si="221"/>
        <v>0</v>
      </c>
      <c r="BE42" s="84"/>
      <c r="BF42" s="84"/>
    </row>
    <row r="43" spans="1:59" ht="12" thickBot="1" x14ac:dyDescent="0.25">
      <c r="A43" s="45" t="s">
        <v>5</v>
      </c>
      <c r="B43" s="69">
        <v>2</v>
      </c>
      <c r="C43" s="2">
        <v>2</v>
      </c>
      <c r="D43" s="55">
        <v>5</v>
      </c>
      <c r="E43" s="56">
        <v>6</v>
      </c>
      <c r="F43" s="57">
        <v>12</v>
      </c>
      <c r="G43" s="57">
        <v>11</v>
      </c>
      <c r="H43" s="57">
        <v>6</v>
      </c>
      <c r="I43" s="58"/>
      <c r="J43" s="75"/>
      <c r="K43" s="59">
        <f>SUM(B43:I43)</f>
        <v>44</v>
      </c>
      <c r="M43" s="24" t="s">
        <v>13</v>
      </c>
      <c r="N43" s="16">
        <f t="shared" ref="N43:AK43" ca="1" si="222">SUM(N38:N41)</f>
        <v>32</v>
      </c>
      <c r="O43" s="16">
        <f t="shared" ca="1" si="222"/>
        <v>38</v>
      </c>
      <c r="P43" s="16">
        <f t="shared" ca="1" si="222"/>
        <v>31</v>
      </c>
      <c r="Q43" s="16">
        <f t="shared" ca="1" si="222"/>
        <v>29</v>
      </c>
      <c r="R43" s="16">
        <f t="shared" ca="1" si="222"/>
        <v>24</v>
      </c>
      <c r="S43" s="16">
        <f t="shared" ca="1" si="222"/>
        <v>24</v>
      </c>
      <c r="T43" s="16">
        <f t="shared" ca="1" si="222"/>
        <v>23</v>
      </c>
      <c r="U43" s="16">
        <f t="shared" ca="1" si="222"/>
        <v>29</v>
      </c>
      <c r="V43" s="16">
        <f t="shared" ca="1" si="222"/>
        <v>27</v>
      </c>
      <c r="W43" s="16">
        <f t="shared" ca="1" si="222"/>
        <v>25</v>
      </c>
      <c r="X43" s="16">
        <f t="shared" ca="1" si="222"/>
        <v>21</v>
      </c>
      <c r="Y43" s="16">
        <f t="shared" ca="1" si="222"/>
        <v>22</v>
      </c>
      <c r="Z43" s="16">
        <f t="shared" ca="1" si="222"/>
        <v>20</v>
      </c>
      <c r="AA43" s="16">
        <f t="shared" ca="1" si="222"/>
        <v>16</v>
      </c>
      <c r="AB43" s="16">
        <f t="shared" ca="1" si="222"/>
        <v>15</v>
      </c>
      <c r="AC43" s="16">
        <f t="shared" ca="1" si="222"/>
        <v>16</v>
      </c>
      <c r="AD43" s="16">
        <f t="shared" ca="1" si="222"/>
        <v>11</v>
      </c>
      <c r="AE43" s="16">
        <f t="shared" ca="1" si="222"/>
        <v>14</v>
      </c>
      <c r="AF43" s="16">
        <f t="shared" ca="1" si="222"/>
        <v>12</v>
      </c>
      <c r="AG43" s="16">
        <f t="shared" ca="1" si="222"/>
        <v>12</v>
      </c>
      <c r="AH43" s="16">
        <f t="shared" ca="1" si="222"/>
        <v>9</v>
      </c>
      <c r="AI43" s="16">
        <f t="shared" ca="1" si="222"/>
        <v>8</v>
      </c>
      <c r="AJ43" s="16">
        <f t="shared" ca="1" si="222"/>
        <v>5</v>
      </c>
      <c r="AK43" s="16">
        <f t="shared" ca="1" si="222"/>
        <v>5</v>
      </c>
      <c r="AL43" s="16">
        <f ca="1">SUM(AL38:AL42)</f>
        <v>7</v>
      </c>
      <c r="AM43" s="16">
        <f ca="1">SUM(AM38:AM42)</f>
        <v>18</v>
      </c>
      <c r="AN43" s="16">
        <f t="shared" ref="AN43" ca="1" si="223">SUM(AN38:AN42)</f>
        <v>13</v>
      </c>
      <c r="AO43" s="16">
        <f t="shared" ref="AO43" ca="1" si="224">SUM(AO38:AO42)</f>
        <v>17</v>
      </c>
      <c r="AP43" s="16">
        <f t="shared" ref="AP43" ca="1" si="225">SUM(AP38:AP42)</f>
        <v>15</v>
      </c>
      <c r="AQ43" s="16">
        <f t="shared" ref="AQ43" ca="1" si="226">SUM(AQ38:AQ42)</f>
        <v>9</v>
      </c>
      <c r="AR43" s="16">
        <f t="shared" ref="AR43:AZ43" ca="1" si="227">SUM(AR38:AR42)</f>
        <v>14</v>
      </c>
      <c r="AS43" s="16">
        <f t="shared" ca="1" si="227"/>
        <v>13</v>
      </c>
      <c r="AT43" s="16">
        <f t="shared" ca="1" si="227"/>
        <v>12.333333333333334</v>
      </c>
      <c r="AU43" s="16">
        <f t="shared" ca="1" si="227"/>
        <v>13.333333333333334</v>
      </c>
      <c r="AV43" s="16">
        <f t="shared" ca="1" si="227"/>
        <v>12</v>
      </c>
      <c r="AW43" s="16">
        <f t="shared" ca="1" si="227"/>
        <v>11</v>
      </c>
      <c r="AX43" s="16">
        <f t="shared" ca="1" si="227"/>
        <v>11</v>
      </c>
      <c r="AY43" s="16">
        <f t="shared" ca="1" si="227"/>
        <v>10.333</v>
      </c>
      <c r="AZ43" s="16">
        <f t="shared" ca="1" si="227"/>
        <v>8.33</v>
      </c>
      <c r="BA43" s="16">
        <f t="shared" ref="BA43:BD43" ca="1" si="228">SUM(BA38:BA42)</f>
        <v>0</v>
      </c>
      <c r="BB43" s="16">
        <f t="shared" ca="1" si="228"/>
        <v>9.33</v>
      </c>
      <c r="BC43" s="16">
        <f t="shared" ca="1" si="228"/>
        <v>10.33</v>
      </c>
      <c r="BD43" s="16">
        <f t="shared" ca="1" si="228"/>
        <v>8.33</v>
      </c>
      <c r="BE43" s="16"/>
      <c r="BF43" s="16"/>
    </row>
    <row r="44" spans="1:59" ht="12" thickBot="1" x14ac:dyDescent="0.25">
      <c r="A44" s="45" t="s">
        <v>6</v>
      </c>
      <c r="B44" s="54">
        <v>0</v>
      </c>
      <c r="C44" s="2">
        <v>2</v>
      </c>
      <c r="D44">
        <v>3</v>
      </c>
      <c r="E44">
        <v>5</v>
      </c>
      <c r="F44">
        <v>5</v>
      </c>
      <c r="G44">
        <v>5</v>
      </c>
      <c r="H44">
        <v>2</v>
      </c>
      <c r="I44">
        <v>2</v>
      </c>
      <c r="J44" s="76"/>
      <c r="K44" s="60">
        <f t="shared" ref="K44:K45" si="229">SUM(B44:I44)</f>
        <v>24</v>
      </c>
    </row>
    <row r="45" spans="1:59" ht="12" thickBot="1" x14ac:dyDescent="0.25">
      <c r="A45" s="45" t="s">
        <v>7</v>
      </c>
      <c r="B45" s="69">
        <v>2</v>
      </c>
      <c r="C45" s="2">
        <v>2</v>
      </c>
      <c r="D45" s="55"/>
      <c r="E45" s="56"/>
      <c r="F45" s="56"/>
      <c r="G45" s="56"/>
      <c r="H45" s="56"/>
      <c r="I45" s="58"/>
      <c r="J45" s="77"/>
      <c r="K45" s="61">
        <f t="shared" si="229"/>
        <v>4</v>
      </c>
      <c r="M45" s="20" t="s">
        <v>61</v>
      </c>
      <c r="N45" s="39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9" ht="12" thickBot="1" x14ac:dyDescent="0.25">
      <c r="A46" s="46" t="s">
        <v>71</v>
      </c>
      <c r="B46" s="62">
        <f>SUM(B43:B45)</f>
        <v>4</v>
      </c>
      <c r="C46" s="63">
        <f>SUM(C43:C45)</f>
        <v>6</v>
      </c>
      <c r="D46" s="64">
        <f t="shared" ref="D46" si="230">SUM(D43:D45)</f>
        <v>8</v>
      </c>
      <c r="E46" s="63">
        <f t="shared" ref="E46" si="231">SUM(E43:E45)</f>
        <v>11</v>
      </c>
      <c r="F46" s="63">
        <f t="shared" ref="F46" si="232">SUM(F43:F45)</f>
        <v>17</v>
      </c>
      <c r="G46" s="63">
        <f t="shared" ref="G46" si="233">SUM(G43:G45)</f>
        <v>16</v>
      </c>
      <c r="H46" s="63">
        <f t="shared" ref="H46" si="234">SUM(H43:H45)</f>
        <v>8</v>
      </c>
      <c r="I46" s="65">
        <f t="shared" ref="I46" si="235">SUM(I43:I45)</f>
        <v>2</v>
      </c>
      <c r="J46" s="74"/>
      <c r="K46" s="66">
        <f>SUM(K43:K45)</f>
        <v>72</v>
      </c>
      <c r="M46" s="18"/>
      <c r="N46" s="19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</row>
    <row r="47" spans="1:59" x14ac:dyDescent="0.2">
      <c r="M47" s="35" t="s">
        <v>33</v>
      </c>
      <c r="N47" s="36" t="s">
        <v>68</v>
      </c>
      <c r="O47" s="37" t="s">
        <v>34</v>
      </c>
      <c r="P47" s="37" t="s">
        <v>63</v>
      </c>
      <c r="Q47" s="37" t="s">
        <v>57</v>
      </c>
      <c r="R47" s="37" t="s">
        <v>35</v>
      </c>
      <c r="S47" s="37" t="s">
        <v>36</v>
      </c>
      <c r="T47" s="37" t="s">
        <v>37</v>
      </c>
      <c r="U47" s="37" t="s">
        <v>38</v>
      </c>
      <c r="V47" s="37" t="s">
        <v>39</v>
      </c>
      <c r="W47" s="37" t="s">
        <v>40</v>
      </c>
      <c r="X47" s="37" t="s">
        <v>41</v>
      </c>
      <c r="Y47" s="37" t="s">
        <v>42</v>
      </c>
      <c r="Z47" s="37" t="s">
        <v>43</v>
      </c>
      <c r="AA47" s="37" t="s">
        <v>44</v>
      </c>
      <c r="AB47" s="37" t="s">
        <v>45</v>
      </c>
      <c r="AC47" s="37" t="s">
        <v>46</v>
      </c>
      <c r="AD47" s="37" t="s">
        <v>47</v>
      </c>
      <c r="AE47" s="37" t="s">
        <v>48</v>
      </c>
      <c r="AF47" s="37" t="s">
        <v>49</v>
      </c>
      <c r="AG47" s="37" t="s">
        <v>50</v>
      </c>
      <c r="AH47" s="37" t="s">
        <v>51</v>
      </c>
      <c r="AI47" s="37" t="s">
        <v>52</v>
      </c>
      <c r="AJ47" s="72" t="s">
        <v>53</v>
      </c>
      <c r="AK47" s="72" t="s">
        <v>83</v>
      </c>
      <c r="AL47" s="72" t="s">
        <v>84</v>
      </c>
      <c r="AM47" s="72" t="s">
        <v>85</v>
      </c>
      <c r="AN47" s="72" t="s">
        <v>86</v>
      </c>
      <c r="AO47" s="72" t="s">
        <v>87</v>
      </c>
      <c r="AP47" s="72" t="s">
        <v>88</v>
      </c>
      <c r="AQ47" s="72" t="s">
        <v>89</v>
      </c>
      <c r="AR47" s="72" t="s">
        <v>96</v>
      </c>
      <c r="AS47" s="72" t="s">
        <v>97</v>
      </c>
      <c r="AT47" s="85" t="s">
        <v>103</v>
      </c>
      <c r="AU47" s="85" t="s">
        <v>105</v>
      </c>
      <c r="AV47" s="85" t="s">
        <v>106</v>
      </c>
      <c r="AW47" s="85" t="s">
        <v>107</v>
      </c>
      <c r="AX47" s="85" t="s">
        <v>108</v>
      </c>
      <c r="AY47" s="85" t="s">
        <v>109</v>
      </c>
      <c r="AZ47" s="85" t="s">
        <v>110</v>
      </c>
      <c r="BA47" s="85" t="s">
        <v>131</v>
      </c>
      <c r="BB47" s="85" t="s">
        <v>132</v>
      </c>
      <c r="BC47" s="85" t="s">
        <v>133</v>
      </c>
      <c r="BD47" s="85" t="s">
        <v>134</v>
      </c>
      <c r="BE47" s="85"/>
      <c r="BF47" s="85"/>
      <c r="BG47" s="85"/>
    </row>
    <row r="48" spans="1:59" ht="12" thickBot="1" x14ac:dyDescent="0.25">
      <c r="M48" s="17" t="s">
        <v>16</v>
      </c>
      <c r="N48" s="7">
        <f ca="1">INDIRECT(ADDRESS(ROW($A$13)+8*(COLUMN(N47)-14),2))</f>
        <v>0</v>
      </c>
      <c r="O48" s="8">
        <f t="shared" ref="O48:AQ48" ca="1" si="236">INDIRECT(ADDRESS(ROW($A$13)+8*(COLUMN(O47)-14),2))</f>
        <v>4</v>
      </c>
      <c r="P48" s="8">
        <f t="shared" ca="1" si="236"/>
        <v>1</v>
      </c>
      <c r="Q48" s="8">
        <f t="shared" ca="1" si="236"/>
        <v>1</v>
      </c>
      <c r="R48" s="8">
        <f t="shared" ca="1" si="236"/>
        <v>2</v>
      </c>
      <c r="S48" s="8">
        <f t="shared" ca="1" si="236"/>
        <v>3</v>
      </c>
      <c r="T48" s="8">
        <f t="shared" ca="1" si="236"/>
        <v>1</v>
      </c>
      <c r="U48" s="8">
        <f t="shared" ca="1" si="236"/>
        <v>1</v>
      </c>
      <c r="V48" s="8">
        <f t="shared" ca="1" si="236"/>
        <v>1</v>
      </c>
      <c r="W48" s="8">
        <f t="shared" ca="1" si="236"/>
        <v>4</v>
      </c>
      <c r="X48" s="8">
        <f t="shared" ca="1" si="236"/>
        <v>1</v>
      </c>
      <c r="Y48" s="8">
        <f t="shared" ca="1" si="236"/>
        <v>2</v>
      </c>
      <c r="Z48" s="8">
        <f t="shared" ca="1" si="236"/>
        <v>2</v>
      </c>
      <c r="AA48" s="8">
        <f t="shared" ca="1" si="236"/>
        <v>2</v>
      </c>
      <c r="AB48" s="8">
        <f t="shared" ca="1" si="236"/>
        <v>2</v>
      </c>
      <c r="AC48" s="8">
        <f t="shared" ca="1" si="236"/>
        <v>1</v>
      </c>
      <c r="AD48" s="8">
        <f t="shared" ca="1" si="236"/>
        <v>3</v>
      </c>
      <c r="AE48" s="8">
        <f t="shared" ca="1" si="236"/>
        <v>4</v>
      </c>
      <c r="AF48" s="8">
        <f t="shared" ca="1" si="236"/>
        <v>3</v>
      </c>
      <c r="AG48" s="8">
        <f t="shared" ca="1" si="236"/>
        <v>4</v>
      </c>
      <c r="AH48" s="8">
        <f t="shared" ca="1" si="236"/>
        <v>4</v>
      </c>
      <c r="AI48" s="8">
        <f t="shared" ca="1" si="236"/>
        <v>5</v>
      </c>
      <c r="AJ48" s="8">
        <f t="shared" ca="1" si="236"/>
        <v>1</v>
      </c>
      <c r="AK48" s="8">
        <f t="shared" ca="1" si="236"/>
        <v>4</v>
      </c>
      <c r="AL48" s="8">
        <f t="shared" ca="1" si="236"/>
        <v>4</v>
      </c>
      <c r="AM48" s="8">
        <f t="shared" ca="1" si="236"/>
        <v>4</v>
      </c>
      <c r="AN48" s="8">
        <f t="shared" ca="1" si="236"/>
        <v>4</v>
      </c>
      <c r="AO48" s="8">
        <f t="shared" ca="1" si="236"/>
        <v>4</v>
      </c>
      <c r="AP48" s="8">
        <f t="shared" ca="1" si="236"/>
        <v>2</v>
      </c>
      <c r="AQ48" s="8">
        <f t="shared" ca="1" si="236"/>
        <v>4</v>
      </c>
      <c r="AR48" s="8">
        <f t="shared" ref="AR48" ca="1" si="237">INDIRECT(ADDRESS(ROW($A$13)+8*(COLUMN(AR47)-14),2))</f>
        <v>1</v>
      </c>
      <c r="AS48" s="8">
        <f t="shared" ref="AS48:AT48" ca="1" si="238">INDIRECT(ADDRESS(ROW($A$13)+8*(COLUMN(AS47)-14),2))</f>
        <v>0</v>
      </c>
      <c r="AT48" s="8">
        <f t="shared" ca="1" si="238"/>
        <v>2</v>
      </c>
      <c r="AU48" s="8">
        <f t="shared" ref="AU48:AZ48" ca="1" si="239">INDIRECT(ADDRESS(ROW($A$13)+8*(COLUMN(AU47)-14),2))</f>
        <v>2</v>
      </c>
      <c r="AV48" s="8">
        <f t="shared" ca="1" si="239"/>
        <v>2</v>
      </c>
      <c r="AW48" s="8">
        <f t="shared" ca="1" si="239"/>
        <v>2</v>
      </c>
      <c r="AX48" s="8">
        <f t="shared" ca="1" si="239"/>
        <v>2</v>
      </c>
      <c r="AY48" s="8">
        <f t="shared" ca="1" si="239"/>
        <v>2</v>
      </c>
      <c r="AZ48" s="8">
        <f t="shared" ca="1" si="239"/>
        <v>2</v>
      </c>
      <c r="BA48" s="8">
        <f t="shared" ref="BA48:BD48" ca="1" si="240">INDIRECT(ADDRESS(ROW($A$13)+8*(COLUMN(BA47)-14),2))</f>
        <v>0</v>
      </c>
      <c r="BB48" s="8">
        <f t="shared" ca="1" si="240"/>
        <v>1</v>
      </c>
      <c r="BC48" s="8">
        <f t="shared" ca="1" si="240"/>
        <v>1</v>
      </c>
      <c r="BD48" s="8">
        <f t="shared" ca="1" si="240"/>
        <v>1</v>
      </c>
      <c r="BE48" s="8"/>
      <c r="BF48" s="8"/>
    </row>
    <row r="49" spans="1:58" x14ac:dyDescent="0.2">
      <c r="A49" s="51" t="s">
        <v>28</v>
      </c>
      <c r="B49" s="39" t="s">
        <v>74</v>
      </c>
      <c r="C49" s="39"/>
      <c r="D49" s="39"/>
      <c r="E49" s="39"/>
      <c r="F49" s="39"/>
      <c r="G49" s="39"/>
      <c r="H49" s="39"/>
      <c r="I49" s="50"/>
      <c r="J49" s="39"/>
      <c r="K49" s="52"/>
      <c r="M49" s="17" t="s">
        <v>8</v>
      </c>
      <c r="N49" s="7">
        <f ca="1">INDIRECT(ADDRESS(ROW($A$13)+8*(COLUMN(N48)-14),3))</f>
        <v>1</v>
      </c>
      <c r="O49" s="8">
        <f t="shared" ref="O49:AQ49" ca="1" si="241">INDIRECT(ADDRESS(ROW($A$13)+8*(COLUMN(O48)-14),3))</f>
        <v>2</v>
      </c>
      <c r="P49" s="8">
        <f t="shared" ca="1" si="241"/>
        <v>2</v>
      </c>
      <c r="Q49" s="8">
        <f t="shared" ca="1" si="241"/>
        <v>3</v>
      </c>
      <c r="R49" s="8">
        <f t="shared" ca="1" si="241"/>
        <v>2</v>
      </c>
      <c r="S49" s="8">
        <f t="shared" ca="1" si="241"/>
        <v>2</v>
      </c>
      <c r="T49" s="8">
        <f t="shared" ca="1" si="241"/>
        <v>2</v>
      </c>
      <c r="U49" s="8">
        <f t="shared" ca="1" si="241"/>
        <v>3</v>
      </c>
      <c r="V49" s="8">
        <f t="shared" ca="1" si="241"/>
        <v>2</v>
      </c>
      <c r="W49" s="8">
        <f t="shared" ca="1" si="241"/>
        <v>3</v>
      </c>
      <c r="X49" s="8">
        <f t="shared" ca="1" si="241"/>
        <v>3</v>
      </c>
      <c r="Y49" s="8">
        <f t="shared" ca="1" si="241"/>
        <v>3</v>
      </c>
      <c r="Z49" s="8">
        <f t="shared" ca="1" si="241"/>
        <v>2</v>
      </c>
      <c r="AA49" s="8">
        <f t="shared" ca="1" si="241"/>
        <v>3</v>
      </c>
      <c r="AB49" s="8">
        <f t="shared" ca="1" si="241"/>
        <v>2</v>
      </c>
      <c r="AC49" s="8">
        <f t="shared" ca="1" si="241"/>
        <v>3</v>
      </c>
      <c r="AD49" s="8">
        <f t="shared" ca="1" si="241"/>
        <v>2</v>
      </c>
      <c r="AE49" s="8">
        <f t="shared" ca="1" si="241"/>
        <v>1</v>
      </c>
      <c r="AF49" s="8">
        <f t="shared" ca="1" si="241"/>
        <v>5</v>
      </c>
      <c r="AG49" s="8">
        <f t="shared" ca="1" si="241"/>
        <v>3</v>
      </c>
      <c r="AH49" s="8">
        <f t="shared" ca="1" si="241"/>
        <v>4</v>
      </c>
      <c r="AI49" s="8">
        <f t="shared" ca="1" si="241"/>
        <v>4</v>
      </c>
      <c r="AJ49" s="8">
        <f t="shared" ca="1" si="241"/>
        <v>4</v>
      </c>
      <c r="AK49" s="8">
        <f t="shared" ca="1" si="241"/>
        <v>3</v>
      </c>
      <c r="AL49" s="8">
        <f t="shared" ca="1" si="241"/>
        <v>3</v>
      </c>
      <c r="AM49" s="8">
        <f t="shared" ca="1" si="241"/>
        <v>2</v>
      </c>
      <c r="AN49" s="8">
        <f t="shared" ca="1" si="241"/>
        <v>4</v>
      </c>
      <c r="AO49" s="8">
        <f t="shared" ca="1" si="241"/>
        <v>4</v>
      </c>
      <c r="AP49" s="8">
        <f t="shared" ca="1" si="241"/>
        <v>6</v>
      </c>
      <c r="AQ49" s="8">
        <f t="shared" ca="1" si="241"/>
        <v>4</v>
      </c>
      <c r="AR49" s="8">
        <f t="shared" ref="AR49" ca="1" si="242">INDIRECT(ADDRESS(ROW($A$13)+8*(COLUMN(AR48)-14),3))</f>
        <v>2</v>
      </c>
      <c r="AS49" s="8">
        <f t="shared" ref="AS49:AT49" ca="1" si="243">INDIRECT(ADDRESS(ROW($A$13)+8*(COLUMN(AS48)-14),3))</f>
        <v>1</v>
      </c>
      <c r="AT49" s="8">
        <f t="shared" ca="1" si="243"/>
        <v>2</v>
      </c>
      <c r="AU49" s="8">
        <f t="shared" ref="AU49:AZ49" ca="1" si="244">INDIRECT(ADDRESS(ROW($A$13)+8*(COLUMN(AU48)-14),3))</f>
        <v>2</v>
      </c>
      <c r="AV49" s="8">
        <f t="shared" ca="1" si="244"/>
        <v>2</v>
      </c>
      <c r="AW49" s="8">
        <f t="shared" ca="1" si="244"/>
        <v>2</v>
      </c>
      <c r="AX49" s="8">
        <f t="shared" ca="1" si="244"/>
        <v>1</v>
      </c>
      <c r="AY49" s="8">
        <f t="shared" ca="1" si="244"/>
        <v>0</v>
      </c>
      <c r="AZ49" s="8">
        <f t="shared" ca="1" si="244"/>
        <v>0</v>
      </c>
      <c r="BA49" s="8">
        <f t="shared" ref="BA49:BD49" ca="1" si="245">INDIRECT(ADDRESS(ROW($A$13)+8*(COLUMN(BA48)-14),3))</f>
        <v>0</v>
      </c>
      <c r="BB49" s="8">
        <f t="shared" ca="1" si="245"/>
        <v>0</v>
      </c>
      <c r="BC49" s="8">
        <f t="shared" ca="1" si="245"/>
        <v>0</v>
      </c>
      <c r="BD49" s="8">
        <f t="shared" ca="1" si="245"/>
        <v>0</v>
      </c>
      <c r="BE49" s="8"/>
      <c r="BF49" s="8"/>
    </row>
    <row r="50" spans="1:58" ht="12" thickBot="1" x14ac:dyDescent="0.25">
      <c r="A50" s="44" t="s">
        <v>75</v>
      </c>
      <c r="B50" s="47" t="s">
        <v>16</v>
      </c>
      <c r="C50" s="48" t="s">
        <v>8</v>
      </c>
      <c r="D50" s="49" t="s">
        <v>9</v>
      </c>
      <c r="E50" s="48" t="s">
        <v>10</v>
      </c>
      <c r="F50" s="48" t="s">
        <v>11</v>
      </c>
      <c r="G50" s="48" t="s">
        <v>12</v>
      </c>
      <c r="H50" s="48" t="s">
        <v>73</v>
      </c>
      <c r="I50" s="44" t="s">
        <v>72</v>
      </c>
      <c r="J50" s="19"/>
      <c r="K50" s="53" t="s">
        <v>76</v>
      </c>
      <c r="M50" s="17" t="s">
        <v>9</v>
      </c>
      <c r="N50" s="7">
        <f ca="1">INDIRECT(ADDRESS(ROW($A$13)+8*(COLUMN(N49)-14),4))</f>
        <v>0</v>
      </c>
      <c r="O50" s="8">
        <f t="shared" ref="O50:AQ50" ca="1" si="246">INDIRECT(ADDRESS(ROW($A$13)+8*(COLUMN(O49)-14),4))</f>
        <v>6</v>
      </c>
      <c r="P50" s="8">
        <f t="shared" ca="1" si="246"/>
        <v>0</v>
      </c>
      <c r="Q50" s="8">
        <f t="shared" ca="1" si="246"/>
        <v>0</v>
      </c>
      <c r="R50" s="8">
        <f t="shared" ca="1" si="246"/>
        <v>0</v>
      </c>
      <c r="S50" s="8">
        <f t="shared" ca="1" si="246"/>
        <v>0</v>
      </c>
      <c r="T50" s="8">
        <f t="shared" ca="1" si="246"/>
        <v>0</v>
      </c>
      <c r="U50" s="8">
        <f t="shared" ca="1" si="246"/>
        <v>5</v>
      </c>
      <c r="V50" s="8">
        <f t="shared" ca="1" si="246"/>
        <v>5</v>
      </c>
      <c r="W50" s="8">
        <f t="shared" ca="1" si="246"/>
        <v>5</v>
      </c>
      <c r="X50" s="8">
        <f t="shared" ca="1" si="246"/>
        <v>5</v>
      </c>
      <c r="Y50" s="8">
        <f t="shared" ca="1" si="246"/>
        <v>6</v>
      </c>
      <c r="Z50" s="8">
        <f t="shared" ca="1" si="246"/>
        <v>6</v>
      </c>
      <c r="AA50" s="8">
        <f t="shared" ca="1" si="246"/>
        <v>6</v>
      </c>
      <c r="AB50" s="8">
        <f t="shared" ca="1" si="246"/>
        <v>6</v>
      </c>
      <c r="AC50" s="8">
        <f t="shared" ca="1" si="246"/>
        <v>6</v>
      </c>
      <c r="AD50" s="8">
        <f t="shared" ca="1" si="246"/>
        <v>4</v>
      </c>
      <c r="AE50" s="8">
        <f t="shared" ca="1" si="246"/>
        <v>5</v>
      </c>
      <c r="AF50" s="8">
        <f t="shared" ca="1" si="246"/>
        <v>3</v>
      </c>
      <c r="AG50" s="8">
        <f t="shared" ca="1" si="246"/>
        <v>6</v>
      </c>
      <c r="AH50" s="8">
        <f t="shared" ca="1" si="246"/>
        <v>4</v>
      </c>
      <c r="AI50" s="8">
        <f t="shared" ca="1" si="246"/>
        <v>3</v>
      </c>
      <c r="AJ50" s="8">
        <f t="shared" ca="1" si="246"/>
        <v>3</v>
      </c>
      <c r="AK50" s="8">
        <f t="shared" ca="1" si="246"/>
        <v>3</v>
      </c>
      <c r="AL50" s="8">
        <f t="shared" ca="1" si="246"/>
        <v>3</v>
      </c>
      <c r="AM50" s="8">
        <f t="shared" ca="1" si="246"/>
        <v>3</v>
      </c>
      <c r="AN50" s="8">
        <f t="shared" ca="1" si="246"/>
        <v>2</v>
      </c>
      <c r="AO50" s="8">
        <f t="shared" ca="1" si="246"/>
        <v>3</v>
      </c>
      <c r="AP50" s="8">
        <f t="shared" ca="1" si="246"/>
        <v>2</v>
      </c>
      <c r="AQ50" s="8">
        <f t="shared" ca="1" si="246"/>
        <v>2</v>
      </c>
      <c r="AR50" s="8">
        <f t="shared" ref="AR50" ca="1" si="247">INDIRECT(ADDRESS(ROW($A$13)+8*(COLUMN(AR49)-14),4))</f>
        <v>2</v>
      </c>
      <c r="AS50" s="8">
        <f t="shared" ref="AS50:AT50" ca="1" si="248">INDIRECT(ADDRESS(ROW($A$13)+8*(COLUMN(AS49)-14),4))</f>
        <v>1</v>
      </c>
      <c r="AT50" s="8">
        <f t="shared" ca="1" si="248"/>
        <v>2</v>
      </c>
      <c r="AU50" s="8">
        <f t="shared" ref="AU50:AZ50" ca="1" si="249">INDIRECT(ADDRESS(ROW($A$13)+8*(COLUMN(AU49)-14),4))</f>
        <v>2</v>
      </c>
      <c r="AV50" s="8">
        <f t="shared" ca="1" si="249"/>
        <v>2</v>
      </c>
      <c r="AW50" s="8">
        <f t="shared" ca="1" si="249"/>
        <v>1</v>
      </c>
      <c r="AX50" s="8">
        <f t="shared" ca="1" si="249"/>
        <v>3</v>
      </c>
      <c r="AY50" s="8">
        <f t="shared" ca="1" si="249"/>
        <v>3</v>
      </c>
      <c r="AZ50" s="8">
        <f t="shared" ca="1" si="249"/>
        <v>3</v>
      </c>
      <c r="BA50" s="8">
        <f t="shared" ref="BA50:BD50" ca="1" si="250">INDIRECT(ADDRESS(ROW($A$13)+8*(COLUMN(BA49)-14),4))</f>
        <v>0</v>
      </c>
      <c r="BB50" s="8">
        <f t="shared" ca="1" si="250"/>
        <v>1</v>
      </c>
      <c r="BC50" s="8">
        <f t="shared" ca="1" si="250"/>
        <v>1</v>
      </c>
      <c r="BD50" s="8">
        <f t="shared" ca="1" si="250"/>
        <v>3</v>
      </c>
      <c r="BE50" s="8"/>
      <c r="BF50" s="8"/>
    </row>
    <row r="51" spans="1:58" x14ac:dyDescent="0.2">
      <c r="A51" s="45" t="s">
        <v>5</v>
      </c>
      <c r="B51" s="69">
        <v>2</v>
      </c>
      <c r="C51" s="2">
        <v>2</v>
      </c>
      <c r="D51" s="55">
        <v>6</v>
      </c>
      <c r="E51" s="56">
        <v>6</v>
      </c>
      <c r="F51" s="57">
        <v>11</v>
      </c>
      <c r="G51" s="57">
        <v>10</v>
      </c>
      <c r="H51" s="57">
        <v>7</v>
      </c>
      <c r="I51" s="58"/>
      <c r="J51" s="75"/>
      <c r="K51" s="59">
        <f>SUM(B51:I51)</f>
        <v>44</v>
      </c>
      <c r="M51" s="17" t="s">
        <v>10</v>
      </c>
      <c r="N51" s="7">
        <f ca="1">INDIRECT(ADDRESS(ROW($A$13)+8*(COLUMN(N50)-14),5))</f>
        <v>0</v>
      </c>
      <c r="O51" s="8">
        <f t="shared" ref="O51:AQ51" ca="1" si="251">INDIRECT(ADDRESS(ROW($A$13)+8*(COLUMN(O50)-14),5))</f>
        <v>6</v>
      </c>
      <c r="P51" s="8">
        <f t="shared" ca="1" si="251"/>
        <v>0</v>
      </c>
      <c r="Q51" s="8">
        <f t="shared" ca="1" si="251"/>
        <v>0</v>
      </c>
      <c r="R51" s="8">
        <f t="shared" ca="1" si="251"/>
        <v>0</v>
      </c>
      <c r="S51" s="8">
        <f t="shared" ca="1" si="251"/>
        <v>0</v>
      </c>
      <c r="T51" s="8">
        <f t="shared" ca="1" si="251"/>
        <v>0</v>
      </c>
      <c r="U51" s="8">
        <f t="shared" ca="1" si="251"/>
        <v>6</v>
      </c>
      <c r="V51" s="8">
        <f t="shared" ca="1" si="251"/>
        <v>6</v>
      </c>
      <c r="W51" s="8">
        <f t="shared" ca="1" si="251"/>
        <v>6</v>
      </c>
      <c r="X51" s="8">
        <f t="shared" ca="1" si="251"/>
        <v>6</v>
      </c>
      <c r="Y51" s="8">
        <f t="shared" ca="1" si="251"/>
        <v>6</v>
      </c>
      <c r="Z51" s="8">
        <f t="shared" ca="1" si="251"/>
        <v>6</v>
      </c>
      <c r="AA51" s="8">
        <f t="shared" ca="1" si="251"/>
        <v>6</v>
      </c>
      <c r="AB51" s="8">
        <f t="shared" ca="1" si="251"/>
        <v>5</v>
      </c>
      <c r="AC51" s="8">
        <f t="shared" ca="1" si="251"/>
        <v>4</v>
      </c>
      <c r="AD51" s="8">
        <f t="shared" ca="1" si="251"/>
        <v>4</v>
      </c>
      <c r="AE51" s="8">
        <f t="shared" ca="1" si="251"/>
        <v>4</v>
      </c>
      <c r="AF51" s="8">
        <f t="shared" ca="1" si="251"/>
        <v>7</v>
      </c>
      <c r="AG51" s="8">
        <f t="shared" ca="1" si="251"/>
        <v>6</v>
      </c>
      <c r="AH51" s="8">
        <f t="shared" ca="1" si="251"/>
        <v>6</v>
      </c>
      <c r="AI51" s="8">
        <f t="shared" ca="1" si="251"/>
        <v>3</v>
      </c>
      <c r="AJ51" s="8">
        <f t="shared" ca="1" si="251"/>
        <v>4</v>
      </c>
      <c r="AK51" s="8">
        <f t="shared" ca="1" si="251"/>
        <v>4</v>
      </c>
      <c r="AL51" s="8">
        <f t="shared" ca="1" si="251"/>
        <v>4</v>
      </c>
      <c r="AM51" s="8">
        <f t="shared" ca="1" si="251"/>
        <v>7</v>
      </c>
      <c r="AN51" s="8">
        <f t="shared" ca="1" si="251"/>
        <v>7</v>
      </c>
      <c r="AO51" s="8">
        <f t="shared" ca="1" si="251"/>
        <v>4</v>
      </c>
      <c r="AP51" s="8">
        <f t="shared" ca="1" si="251"/>
        <v>3</v>
      </c>
      <c r="AQ51" s="8">
        <f t="shared" ca="1" si="251"/>
        <v>3</v>
      </c>
      <c r="AR51" s="8">
        <f t="shared" ref="AR51" ca="1" si="252">INDIRECT(ADDRESS(ROW($A$13)+8*(COLUMN(AR50)-14),5))</f>
        <v>6</v>
      </c>
      <c r="AS51" s="8">
        <f t="shared" ref="AS51:AT51" ca="1" si="253">INDIRECT(ADDRESS(ROW($A$13)+8*(COLUMN(AS50)-14),5))</f>
        <v>4</v>
      </c>
      <c r="AT51" s="8">
        <f t="shared" ca="1" si="253"/>
        <v>2</v>
      </c>
      <c r="AU51" s="8">
        <f t="shared" ref="AU51:AZ51" ca="1" si="254">INDIRECT(ADDRESS(ROW($A$13)+8*(COLUMN(AU50)-14),5))</f>
        <v>2</v>
      </c>
      <c r="AV51" s="8">
        <f t="shared" ca="1" si="254"/>
        <v>2</v>
      </c>
      <c r="AW51" s="8">
        <f t="shared" ca="1" si="254"/>
        <v>2</v>
      </c>
      <c r="AX51" s="8">
        <f t="shared" ca="1" si="254"/>
        <v>0</v>
      </c>
      <c r="AY51" s="8">
        <f t="shared" ca="1" si="254"/>
        <v>2</v>
      </c>
      <c r="AZ51" s="8">
        <f t="shared" ca="1" si="254"/>
        <v>2</v>
      </c>
      <c r="BA51" s="8">
        <f t="shared" ref="BA51:BD51" ca="1" si="255">INDIRECT(ADDRESS(ROW($A$13)+8*(COLUMN(BA50)-14),5))</f>
        <v>0</v>
      </c>
      <c r="BB51" s="8">
        <f t="shared" ca="1" si="255"/>
        <v>1</v>
      </c>
      <c r="BC51" s="8">
        <f t="shared" ca="1" si="255"/>
        <v>2</v>
      </c>
      <c r="BD51" s="8">
        <f t="shared" ca="1" si="255"/>
        <v>2</v>
      </c>
      <c r="BE51" s="8"/>
      <c r="BF51" s="8"/>
    </row>
    <row r="52" spans="1:58" x14ac:dyDescent="0.2">
      <c r="A52" s="45" t="s">
        <v>6</v>
      </c>
      <c r="B52" s="54">
        <v>0</v>
      </c>
      <c r="C52" s="2">
        <v>2</v>
      </c>
      <c r="D52" s="55">
        <v>2</v>
      </c>
      <c r="E52" s="57">
        <v>4</v>
      </c>
      <c r="F52" s="57">
        <v>5</v>
      </c>
      <c r="G52" s="57">
        <v>5</v>
      </c>
      <c r="H52" s="56">
        <v>3</v>
      </c>
      <c r="I52" s="58">
        <v>3</v>
      </c>
      <c r="J52" s="76"/>
      <c r="K52" s="60">
        <f t="shared" ref="K52:K53" si="256">SUM(B52:I52)</f>
        <v>24</v>
      </c>
      <c r="M52" s="17" t="s">
        <v>11</v>
      </c>
      <c r="N52" s="7">
        <f ca="1">INDIRECT(ADDRESS(ROW($A$13)+8*(COLUMN(N51)-14),6))</f>
        <v>0</v>
      </c>
      <c r="O52" s="8">
        <f t="shared" ref="O52:AQ52" ca="1" si="257">INDIRECT(ADDRESS(ROW($A$13)+8*(COLUMN(O51)-14),6))</f>
        <v>12</v>
      </c>
      <c r="P52" s="8">
        <f t="shared" ca="1" si="257"/>
        <v>0</v>
      </c>
      <c r="Q52" s="8">
        <f t="shared" ca="1" si="257"/>
        <v>0</v>
      </c>
      <c r="R52" s="8">
        <f t="shared" ca="1" si="257"/>
        <v>0</v>
      </c>
      <c r="S52" s="8">
        <f t="shared" ca="1" si="257"/>
        <v>0</v>
      </c>
      <c r="T52" s="8">
        <f t="shared" ca="1" si="257"/>
        <v>0</v>
      </c>
      <c r="U52" s="8">
        <f t="shared" ca="1" si="257"/>
        <v>11</v>
      </c>
      <c r="V52" s="8">
        <f t="shared" ca="1" si="257"/>
        <v>6</v>
      </c>
      <c r="W52" s="8">
        <f t="shared" ca="1" si="257"/>
        <v>6</v>
      </c>
      <c r="X52" s="8">
        <f t="shared" ca="1" si="257"/>
        <v>6</v>
      </c>
      <c r="Y52" s="8">
        <f t="shared" ca="1" si="257"/>
        <v>6</v>
      </c>
      <c r="Z52" s="8">
        <f t="shared" ca="1" si="257"/>
        <v>5</v>
      </c>
      <c r="AA52" s="8">
        <f t="shared" ca="1" si="257"/>
        <v>8</v>
      </c>
      <c r="AB52" s="8">
        <f t="shared" ca="1" si="257"/>
        <v>8</v>
      </c>
      <c r="AC52" s="8">
        <f t="shared" ca="1" si="257"/>
        <v>9</v>
      </c>
      <c r="AD52" s="8">
        <f t="shared" ca="1" si="257"/>
        <v>7</v>
      </c>
      <c r="AE52" s="8">
        <f t="shared" ca="1" si="257"/>
        <v>4</v>
      </c>
      <c r="AF52" s="8">
        <f t="shared" ca="1" si="257"/>
        <v>4</v>
      </c>
      <c r="AG52" s="8">
        <f t="shared" ca="1" si="257"/>
        <v>7</v>
      </c>
      <c r="AH52" s="8">
        <f t="shared" ca="1" si="257"/>
        <v>5</v>
      </c>
      <c r="AI52" s="8">
        <f t="shared" ca="1" si="257"/>
        <v>4</v>
      </c>
      <c r="AJ52" s="8">
        <f t="shared" ca="1" si="257"/>
        <v>6</v>
      </c>
      <c r="AK52" s="8">
        <f t="shared" ca="1" si="257"/>
        <v>7</v>
      </c>
      <c r="AL52" s="8">
        <f t="shared" ca="1" si="257"/>
        <v>6</v>
      </c>
      <c r="AM52" s="8">
        <f t="shared" ca="1" si="257"/>
        <v>6</v>
      </c>
      <c r="AN52" s="8">
        <f t="shared" ca="1" si="257"/>
        <v>3</v>
      </c>
      <c r="AO52" s="8">
        <f t="shared" ca="1" si="257"/>
        <v>4</v>
      </c>
      <c r="AP52" s="8">
        <f t="shared" ca="1" si="257"/>
        <v>2</v>
      </c>
      <c r="AQ52" s="8">
        <f t="shared" ca="1" si="257"/>
        <v>4</v>
      </c>
      <c r="AR52" s="8">
        <f t="shared" ref="AR52" ca="1" si="258">INDIRECT(ADDRESS(ROW($A$13)+8*(COLUMN(AR51)-14),6))</f>
        <v>0</v>
      </c>
      <c r="AS52" s="8">
        <f t="shared" ref="AS52:AT52" ca="1" si="259">INDIRECT(ADDRESS(ROW($A$13)+8*(COLUMN(AS51)-14),6))</f>
        <v>0</v>
      </c>
      <c r="AT52" s="8">
        <f t="shared" ca="1" si="259"/>
        <v>5</v>
      </c>
      <c r="AU52" s="8">
        <f t="shared" ref="AU52:AZ52" ca="1" si="260">INDIRECT(ADDRESS(ROW($A$13)+8*(COLUMN(AU51)-14),6))</f>
        <v>1</v>
      </c>
      <c r="AV52" s="8">
        <f t="shared" ca="1" si="260"/>
        <v>1</v>
      </c>
      <c r="AW52" s="8">
        <f t="shared" ca="1" si="260"/>
        <v>3</v>
      </c>
      <c r="AX52" s="8">
        <f t="shared" ca="1" si="260"/>
        <v>3</v>
      </c>
      <c r="AY52" s="8">
        <f t="shared" ca="1" si="260"/>
        <v>3</v>
      </c>
      <c r="AZ52" s="8">
        <f t="shared" ca="1" si="260"/>
        <v>4</v>
      </c>
      <c r="BA52" s="8">
        <f t="shared" ref="BA52:BD52" ca="1" si="261">INDIRECT(ADDRESS(ROW($A$13)+8*(COLUMN(BA51)-14),6))</f>
        <v>0</v>
      </c>
      <c r="BB52" s="8">
        <f t="shared" ca="1" si="261"/>
        <v>3</v>
      </c>
      <c r="BC52" s="8">
        <f t="shared" ca="1" si="261"/>
        <v>4</v>
      </c>
      <c r="BD52" s="8">
        <f t="shared" ca="1" si="261"/>
        <v>3</v>
      </c>
      <c r="BE52" s="8"/>
      <c r="BF52" s="8"/>
    </row>
    <row r="53" spans="1:58" ht="12" thickBot="1" x14ac:dyDescent="0.25">
      <c r="A53" s="45" t="s">
        <v>7</v>
      </c>
      <c r="B53" s="69">
        <v>3</v>
      </c>
      <c r="C53" s="2">
        <v>2</v>
      </c>
      <c r="D53" s="55"/>
      <c r="E53" s="56"/>
      <c r="F53" s="56"/>
      <c r="G53" s="56"/>
      <c r="H53" s="56"/>
      <c r="I53" s="58"/>
      <c r="J53" s="77"/>
      <c r="K53" s="61">
        <f t="shared" si="256"/>
        <v>5</v>
      </c>
      <c r="M53" s="17" t="s">
        <v>12</v>
      </c>
      <c r="N53" s="7">
        <f ca="1">INDIRECT(ADDRESS(ROW($A$13)+8*(COLUMN(N52)-14),7))</f>
        <v>0</v>
      </c>
      <c r="O53" s="8">
        <f t="shared" ref="O53:AQ53" ca="1" si="262">INDIRECT(ADDRESS(ROW($A$13)+8*(COLUMN(O52)-14),7))</f>
        <v>12</v>
      </c>
      <c r="P53" s="8">
        <f t="shared" ca="1" si="262"/>
        <v>0</v>
      </c>
      <c r="Q53" s="8">
        <f t="shared" ca="1" si="262"/>
        <v>0</v>
      </c>
      <c r="R53" s="8">
        <f t="shared" ca="1" si="262"/>
        <v>0</v>
      </c>
      <c r="S53" s="8">
        <f t="shared" ca="1" si="262"/>
        <v>0</v>
      </c>
      <c r="T53" s="8">
        <f t="shared" ca="1" si="262"/>
        <v>0</v>
      </c>
      <c r="U53" s="8">
        <f t="shared" ca="1" si="262"/>
        <v>11</v>
      </c>
      <c r="V53" s="8">
        <f t="shared" ca="1" si="262"/>
        <v>10</v>
      </c>
      <c r="W53" s="8">
        <f t="shared" ca="1" si="262"/>
        <v>12</v>
      </c>
      <c r="X53" s="8">
        <f t="shared" ca="1" si="262"/>
        <v>12</v>
      </c>
      <c r="Y53" s="8">
        <f t="shared" ca="1" si="262"/>
        <v>12</v>
      </c>
      <c r="Z53" s="8">
        <f t="shared" ca="1" si="262"/>
        <v>9</v>
      </c>
      <c r="AA53" s="8">
        <f t="shared" ca="1" si="262"/>
        <v>9</v>
      </c>
      <c r="AB53" s="8">
        <f t="shared" ca="1" si="262"/>
        <v>11</v>
      </c>
      <c r="AC53" s="8">
        <f t="shared" ca="1" si="262"/>
        <v>7</v>
      </c>
      <c r="AD53" s="8">
        <f t="shared" ca="1" si="262"/>
        <v>6</v>
      </c>
      <c r="AE53" s="8">
        <f t="shared" ca="1" si="262"/>
        <v>7</v>
      </c>
      <c r="AF53" s="8">
        <f t="shared" ca="1" si="262"/>
        <v>6</v>
      </c>
      <c r="AG53" s="8">
        <f t="shared" ca="1" si="262"/>
        <v>6</v>
      </c>
      <c r="AH53" s="8">
        <f t="shared" ca="1" si="262"/>
        <v>6</v>
      </c>
      <c r="AI53" s="8">
        <f t="shared" ca="1" si="262"/>
        <v>5</v>
      </c>
      <c r="AJ53" s="8">
        <f t="shared" ca="1" si="262"/>
        <v>5</v>
      </c>
      <c r="AK53" s="8">
        <f t="shared" ca="1" si="262"/>
        <v>6</v>
      </c>
      <c r="AL53" s="8">
        <f t="shared" ca="1" si="262"/>
        <v>6</v>
      </c>
      <c r="AM53" s="8">
        <f t="shared" ca="1" si="262"/>
        <v>6</v>
      </c>
      <c r="AN53" s="8">
        <f t="shared" ca="1" si="262"/>
        <v>6</v>
      </c>
      <c r="AO53" s="8">
        <f t="shared" ca="1" si="262"/>
        <v>4</v>
      </c>
      <c r="AP53" s="8">
        <f t="shared" ca="1" si="262"/>
        <v>3</v>
      </c>
      <c r="AQ53" s="8">
        <f t="shared" ca="1" si="262"/>
        <v>1</v>
      </c>
      <c r="AR53" s="8">
        <f t="shared" ref="AR53" ca="1" si="263">INDIRECT(ADDRESS(ROW($A$13)+8*(COLUMN(AR52)-14),7))</f>
        <v>6</v>
      </c>
      <c r="AS53" s="8">
        <f t="shared" ref="AS53:AT53" ca="1" si="264">INDIRECT(ADDRESS(ROW($A$13)+8*(COLUMN(AS52)-14),7))</f>
        <v>6</v>
      </c>
      <c r="AT53" s="8">
        <f t="shared" ca="1" si="264"/>
        <v>2</v>
      </c>
      <c r="AU53" s="8">
        <f t="shared" ref="AU53:AZ53" ca="1" si="265">INDIRECT(ADDRESS(ROW($A$13)+8*(COLUMN(AU52)-14),7))</f>
        <v>4</v>
      </c>
      <c r="AV53" s="8">
        <f t="shared" ca="1" si="265"/>
        <v>3.3333333333333335</v>
      </c>
      <c r="AW53" s="8">
        <f t="shared" ca="1" si="265"/>
        <v>3.3333333333333335</v>
      </c>
      <c r="AX53" s="8">
        <f t="shared" ca="1" si="265"/>
        <v>2</v>
      </c>
      <c r="AY53" s="8">
        <f t="shared" ca="1" si="265"/>
        <v>2.6666599999999998</v>
      </c>
      <c r="AZ53" s="8">
        <f t="shared" ca="1" si="265"/>
        <v>0.67</v>
      </c>
      <c r="BA53" s="8">
        <f t="shared" ref="BA53:BD53" ca="1" si="266">INDIRECT(ADDRESS(ROW($A$13)+8*(COLUMN(BA52)-14),7))</f>
        <v>0</v>
      </c>
      <c r="BB53" s="8">
        <f t="shared" ca="1" si="266"/>
        <v>2</v>
      </c>
      <c r="BC53" s="8">
        <f t="shared" ca="1" si="266"/>
        <v>4</v>
      </c>
      <c r="BD53" s="8">
        <f t="shared" ca="1" si="266"/>
        <v>2</v>
      </c>
      <c r="BE53" s="8"/>
      <c r="BF53" s="8"/>
    </row>
    <row r="54" spans="1:58" ht="12" thickBot="1" x14ac:dyDescent="0.25">
      <c r="A54" s="46" t="s">
        <v>71</v>
      </c>
      <c r="B54" s="62">
        <f>SUM(B51:B53)</f>
        <v>5</v>
      </c>
      <c r="C54" s="63">
        <f>SUM(C51:C53)</f>
        <v>6</v>
      </c>
      <c r="D54" s="64">
        <f t="shared" ref="D54" si="267">SUM(D51:D53)</f>
        <v>8</v>
      </c>
      <c r="E54" s="63">
        <f t="shared" ref="E54" si="268">SUM(E51:E53)</f>
        <v>10</v>
      </c>
      <c r="F54" s="63">
        <f t="shared" ref="F54" si="269">SUM(F51:F53)</f>
        <v>16</v>
      </c>
      <c r="G54" s="63">
        <f t="shared" ref="G54" si="270">SUM(G51:G53)</f>
        <v>15</v>
      </c>
      <c r="H54" s="63">
        <f t="shared" ref="H54" si="271">SUM(H51:H53)</f>
        <v>10</v>
      </c>
      <c r="I54" s="65">
        <f t="shared" ref="I54" si="272">SUM(I51:I53)</f>
        <v>3</v>
      </c>
      <c r="J54" s="74"/>
      <c r="K54" s="66">
        <f>SUM(K51:K53)</f>
        <v>73</v>
      </c>
      <c r="M54" s="17" t="s">
        <v>15</v>
      </c>
      <c r="N54" s="7">
        <f ca="1">INDIRECT(ADDRESS(ROW($A$13)+8*(COLUMN(N53)-14),8))</f>
        <v>0</v>
      </c>
      <c r="O54" s="10">
        <f t="shared" ref="O54:AQ54" ca="1" si="273">INDIRECT(ADDRESS(ROW($A$13)+8*(COLUMN(O53)-14),8))</f>
        <v>6</v>
      </c>
      <c r="P54" s="10">
        <f t="shared" ca="1" si="273"/>
        <v>0</v>
      </c>
      <c r="Q54" s="10">
        <f t="shared" ca="1" si="273"/>
        <v>0</v>
      </c>
      <c r="R54" s="10">
        <f t="shared" ca="1" si="273"/>
        <v>0</v>
      </c>
      <c r="S54" s="10">
        <f t="shared" ca="1" si="273"/>
        <v>0</v>
      </c>
      <c r="T54" s="10">
        <f t="shared" ca="1" si="273"/>
        <v>0</v>
      </c>
      <c r="U54" s="10">
        <f t="shared" ca="1" si="273"/>
        <v>11</v>
      </c>
      <c r="V54" s="10">
        <f t="shared" ca="1" si="273"/>
        <v>10</v>
      </c>
      <c r="W54" s="10">
        <f t="shared" ca="1" si="273"/>
        <v>17</v>
      </c>
      <c r="X54" s="10">
        <f t="shared" ca="1" si="273"/>
        <v>15</v>
      </c>
      <c r="Y54" s="10">
        <f t="shared" ca="1" si="273"/>
        <v>11</v>
      </c>
      <c r="Z54" s="10">
        <f t="shared" ca="1" si="273"/>
        <v>11</v>
      </c>
      <c r="AA54" s="10">
        <f t="shared" ca="1" si="273"/>
        <v>7</v>
      </c>
      <c r="AB54" s="10">
        <f t="shared" ca="1" si="273"/>
        <v>6</v>
      </c>
      <c r="AC54" s="10">
        <f t="shared" ca="1" si="273"/>
        <v>8</v>
      </c>
      <c r="AD54" s="10">
        <f t="shared" ca="1" si="273"/>
        <v>6</v>
      </c>
      <c r="AE54" s="10">
        <f t="shared" ca="1" si="273"/>
        <v>6</v>
      </c>
      <c r="AF54" s="10">
        <f t="shared" ca="1" si="273"/>
        <v>7</v>
      </c>
      <c r="AG54" s="10">
        <f t="shared" ca="1" si="273"/>
        <v>6</v>
      </c>
      <c r="AH54" s="10">
        <f t="shared" ca="1" si="273"/>
        <v>10</v>
      </c>
      <c r="AI54" s="10">
        <f t="shared" ca="1" si="273"/>
        <v>8</v>
      </c>
      <c r="AJ54" s="10">
        <f t="shared" ca="1" si="273"/>
        <v>11</v>
      </c>
      <c r="AK54" s="10">
        <f t="shared" ca="1" si="273"/>
        <v>12</v>
      </c>
      <c r="AL54" s="10">
        <f t="shared" ca="1" si="273"/>
        <v>13</v>
      </c>
      <c r="AM54" s="10">
        <f t="shared" ca="1" si="273"/>
        <v>8</v>
      </c>
      <c r="AN54" s="10">
        <f t="shared" ca="1" si="273"/>
        <v>5</v>
      </c>
      <c r="AO54" s="10">
        <f t="shared" ca="1" si="273"/>
        <v>5</v>
      </c>
      <c r="AP54" s="10">
        <f t="shared" ca="1" si="273"/>
        <v>5</v>
      </c>
      <c r="AQ54" s="10">
        <f t="shared" ca="1" si="273"/>
        <v>5</v>
      </c>
      <c r="AR54" s="10">
        <f t="shared" ref="AR54" ca="1" si="274">INDIRECT(ADDRESS(ROW($A$13)+8*(COLUMN(AR53)-14),8))</f>
        <v>0</v>
      </c>
      <c r="AS54" s="10">
        <f t="shared" ref="AS54:AT54" ca="1" si="275">INDIRECT(ADDRESS(ROW($A$13)+8*(COLUMN(AS53)-14),8))</f>
        <v>6</v>
      </c>
      <c r="AT54" s="10">
        <f t="shared" ca="1" si="275"/>
        <v>2.6666666666666665</v>
      </c>
      <c r="AU54" s="10">
        <f t="shared" ref="AU54:AZ54" ca="1" si="276">INDIRECT(ADDRESS(ROW($A$13)+8*(COLUMN(AU53)-14),8))</f>
        <v>4.666666666666667</v>
      </c>
      <c r="AV54" s="10">
        <f t="shared" ca="1" si="276"/>
        <v>2.6666666666666665</v>
      </c>
      <c r="AW54" s="10">
        <f t="shared" ca="1" si="276"/>
        <v>2.6666666666666665</v>
      </c>
      <c r="AX54" s="10">
        <f t="shared" ca="1" si="276"/>
        <v>4</v>
      </c>
      <c r="AY54" s="10">
        <f t="shared" ca="1" si="276"/>
        <v>6.6665999999999999</v>
      </c>
      <c r="AZ54" s="10">
        <f t="shared" ca="1" si="276"/>
        <v>1.33</v>
      </c>
      <c r="BA54" s="10">
        <f t="shared" ref="BA54:BD54" ca="1" si="277">INDIRECT(ADDRESS(ROW($A$13)+8*(COLUMN(BA53)-14),8))</f>
        <v>0</v>
      </c>
      <c r="BB54" s="10">
        <f t="shared" ca="1" si="277"/>
        <v>1.33</v>
      </c>
      <c r="BC54" s="10">
        <f t="shared" ca="1" si="277"/>
        <v>5.33</v>
      </c>
      <c r="BD54" s="10">
        <f t="shared" ca="1" si="277"/>
        <v>2.67</v>
      </c>
      <c r="BE54" s="10"/>
      <c r="BF54" s="10"/>
    </row>
    <row r="55" spans="1:58" x14ac:dyDescent="0.2">
      <c r="M55" s="17" t="s">
        <v>14</v>
      </c>
      <c r="N55" s="7">
        <f ca="1">INDIRECT(ADDRESS(ROW($A$13)+8*(COLUMN(N54)-14),9))</f>
        <v>0</v>
      </c>
      <c r="O55" s="10">
        <f t="shared" ref="O55:AQ55" ca="1" si="278">INDIRECT(ADDRESS(ROW($A$13)+8*(COLUMN(O54)-14),9))</f>
        <v>0</v>
      </c>
      <c r="P55" s="10">
        <f t="shared" ca="1" si="278"/>
        <v>0</v>
      </c>
      <c r="Q55" s="10">
        <f t="shared" ca="1" si="278"/>
        <v>0</v>
      </c>
      <c r="R55" s="10">
        <f t="shared" ca="1" si="278"/>
        <v>0</v>
      </c>
      <c r="S55" s="10">
        <f t="shared" ca="1" si="278"/>
        <v>0</v>
      </c>
      <c r="T55" s="10">
        <f t="shared" ca="1" si="278"/>
        <v>0</v>
      </c>
      <c r="U55" s="10">
        <f t="shared" ca="1" si="278"/>
        <v>0</v>
      </c>
      <c r="V55" s="10">
        <f t="shared" ca="1" si="278"/>
        <v>0</v>
      </c>
      <c r="W55" s="10">
        <f t="shared" ca="1" si="278"/>
        <v>0</v>
      </c>
      <c r="X55" s="10">
        <f t="shared" ca="1" si="278"/>
        <v>0</v>
      </c>
      <c r="Y55" s="10">
        <f t="shared" ca="1" si="278"/>
        <v>0</v>
      </c>
      <c r="Z55" s="10">
        <f t="shared" ca="1" si="278"/>
        <v>0</v>
      </c>
      <c r="AA55" s="10">
        <f t="shared" ca="1" si="278"/>
        <v>6</v>
      </c>
      <c r="AB55" s="10">
        <f t="shared" ca="1" si="278"/>
        <v>6</v>
      </c>
      <c r="AC55" s="10">
        <f t="shared" ca="1" si="278"/>
        <v>7</v>
      </c>
      <c r="AD55" s="10">
        <f t="shared" ca="1" si="278"/>
        <v>8</v>
      </c>
      <c r="AE55" s="10">
        <f t="shared" ca="1" si="278"/>
        <v>10</v>
      </c>
      <c r="AF55" s="10">
        <f t="shared" ca="1" si="278"/>
        <v>12</v>
      </c>
      <c r="AG55" s="10">
        <f t="shared" ca="1" si="278"/>
        <v>14</v>
      </c>
      <c r="AH55" s="10">
        <f t="shared" ca="1" si="278"/>
        <v>7</v>
      </c>
      <c r="AI55" s="10">
        <f t="shared" ca="1" si="278"/>
        <v>9</v>
      </c>
      <c r="AJ55" s="10">
        <f t="shared" ca="1" si="278"/>
        <v>0</v>
      </c>
      <c r="AK55" s="10">
        <f t="shared" ca="1" si="278"/>
        <v>0</v>
      </c>
      <c r="AL55" s="10">
        <f t="shared" ca="1" si="278"/>
        <v>0</v>
      </c>
      <c r="AM55" s="10">
        <f t="shared" ca="1" si="278"/>
        <v>0</v>
      </c>
      <c r="AN55" s="10">
        <f t="shared" ca="1" si="278"/>
        <v>0</v>
      </c>
      <c r="AO55" s="10">
        <f t="shared" ca="1" si="278"/>
        <v>0</v>
      </c>
      <c r="AP55" s="10">
        <f t="shared" ca="1" si="278"/>
        <v>0</v>
      </c>
      <c r="AQ55" s="10">
        <f t="shared" ca="1" si="278"/>
        <v>0</v>
      </c>
      <c r="AR55" s="10">
        <f t="shared" ref="AR55" ca="1" si="279">INDIRECT(ADDRESS(ROW($A$13)+8*(COLUMN(AR54)-14),9))</f>
        <v>0</v>
      </c>
      <c r="AS55" s="10">
        <f t="shared" ref="AS55:AT55" ca="1" si="280">INDIRECT(ADDRESS(ROW($A$13)+8*(COLUMN(AS54)-14),9))</f>
        <v>0</v>
      </c>
      <c r="AT55" s="10">
        <f t="shared" ca="1" si="280"/>
        <v>0</v>
      </c>
      <c r="AU55" s="10">
        <f t="shared" ref="AU55:AZ55" ca="1" si="281">INDIRECT(ADDRESS(ROW($A$13)+8*(COLUMN(AU54)-14),9))</f>
        <v>0</v>
      </c>
      <c r="AV55" s="10">
        <f t="shared" ca="1" si="281"/>
        <v>0</v>
      </c>
      <c r="AW55" s="10">
        <f t="shared" ca="1" si="281"/>
        <v>0</v>
      </c>
      <c r="AX55" s="10">
        <f t="shared" ca="1" si="281"/>
        <v>0</v>
      </c>
      <c r="AY55" s="10">
        <f t="shared" ca="1" si="281"/>
        <v>0</v>
      </c>
      <c r="AZ55" s="10">
        <f t="shared" ca="1" si="281"/>
        <v>0</v>
      </c>
      <c r="BA55" s="10">
        <f t="shared" ref="BA55:BD55" ca="1" si="282">INDIRECT(ADDRESS(ROW($A$13)+8*(COLUMN(BA54)-14),9))</f>
        <v>0</v>
      </c>
      <c r="BB55" s="10">
        <f t="shared" ca="1" si="282"/>
        <v>0</v>
      </c>
      <c r="BC55" s="10">
        <f t="shared" ca="1" si="282"/>
        <v>0</v>
      </c>
      <c r="BD55" s="10">
        <f t="shared" ca="1" si="282"/>
        <v>0</v>
      </c>
      <c r="BE55" s="10"/>
      <c r="BF55" s="10"/>
    </row>
    <row r="56" spans="1:58" ht="12" thickBot="1" x14ac:dyDescent="0.25">
      <c r="M56" s="21" t="s">
        <v>54</v>
      </c>
      <c r="N56" s="12">
        <f ca="1">N48+N49</f>
        <v>1</v>
      </c>
      <c r="O56" s="13">
        <f ca="1">O48+O49</f>
        <v>6</v>
      </c>
      <c r="P56" s="13">
        <f t="shared" ref="P56:AI56" ca="1" si="283">P48+P49</f>
        <v>3</v>
      </c>
      <c r="Q56" s="13">
        <f t="shared" ca="1" si="283"/>
        <v>4</v>
      </c>
      <c r="R56" s="13">
        <f t="shared" ca="1" si="283"/>
        <v>4</v>
      </c>
      <c r="S56" s="13">
        <f t="shared" ca="1" si="283"/>
        <v>5</v>
      </c>
      <c r="T56" s="13">
        <f t="shared" ca="1" si="283"/>
        <v>3</v>
      </c>
      <c r="U56" s="13">
        <f t="shared" ca="1" si="283"/>
        <v>4</v>
      </c>
      <c r="V56" s="13">
        <f t="shared" ca="1" si="283"/>
        <v>3</v>
      </c>
      <c r="W56" s="13">
        <f t="shared" ca="1" si="283"/>
        <v>7</v>
      </c>
      <c r="X56" s="13">
        <f t="shared" ca="1" si="283"/>
        <v>4</v>
      </c>
      <c r="Y56" s="13">
        <f t="shared" ca="1" si="283"/>
        <v>5</v>
      </c>
      <c r="Z56" s="13">
        <f t="shared" ca="1" si="283"/>
        <v>4</v>
      </c>
      <c r="AA56" s="13">
        <f t="shared" ca="1" si="283"/>
        <v>5</v>
      </c>
      <c r="AB56" s="13">
        <f t="shared" ca="1" si="283"/>
        <v>4</v>
      </c>
      <c r="AC56" s="13">
        <f t="shared" ca="1" si="283"/>
        <v>4</v>
      </c>
      <c r="AD56" s="13">
        <f t="shared" ca="1" si="283"/>
        <v>5</v>
      </c>
      <c r="AE56" s="13">
        <f t="shared" ca="1" si="283"/>
        <v>5</v>
      </c>
      <c r="AF56" s="13">
        <f t="shared" ca="1" si="283"/>
        <v>8</v>
      </c>
      <c r="AG56" s="13">
        <f t="shared" ca="1" si="283"/>
        <v>7</v>
      </c>
      <c r="AH56" s="13">
        <f t="shared" ca="1" si="283"/>
        <v>8</v>
      </c>
      <c r="AI56" s="13">
        <f t="shared" ca="1" si="283"/>
        <v>9</v>
      </c>
      <c r="AJ56" s="13">
        <f t="shared" ref="AJ56:AK56" ca="1" si="284">AJ48+AJ49</f>
        <v>5</v>
      </c>
      <c r="AK56" s="13">
        <f t="shared" ca="1" si="284"/>
        <v>7</v>
      </c>
      <c r="AL56" s="13">
        <f t="shared" ref="AL56:AQ56" ca="1" si="285">AL48+AL49</f>
        <v>7</v>
      </c>
      <c r="AM56" s="13">
        <f t="shared" ca="1" si="285"/>
        <v>6</v>
      </c>
      <c r="AN56" s="13">
        <f t="shared" ca="1" si="285"/>
        <v>8</v>
      </c>
      <c r="AO56" s="13">
        <f t="shared" ca="1" si="285"/>
        <v>8</v>
      </c>
      <c r="AP56" s="13">
        <f t="shared" ca="1" si="285"/>
        <v>8</v>
      </c>
      <c r="AQ56" s="13">
        <f t="shared" ca="1" si="285"/>
        <v>8</v>
      </c>
      <c r="AR56" s="13">
        <f t="shared" ref="AR56" ca="1" si="286">AR48+AR49</f>
        <v>3</v>
      </c>
      <c r="AS56" s="13">
        <f t="shared" ref="AS56:AT56" ca="1" si="287">AS48+AS49</f>
        <v>1</v>
      </c>
      <c r="AT56" s="13">
        <f t="shared" ca="1" si="287"/>
        <v>4</v>
      </c>
      <c r="AU56" s="13">
        <f t="shared" ref="AU56:AZ56" ca="1" si="288">AU48+AU49</f>
        <v>4</v>
      </c>
      <c r="AV56" s="13">
        <f t="shared" ca="1" si="288"/>
        <v>4</v>
      </c>
      <c r="AW56" s="13">
        <f t="shared" ca="1" si="288"/>
        <v>4</v>
      </c>
      <c r="AX56" s="13">
        <f t="shared" ca="1" si="288"/>
        <v>3</v>
      </c>
      <c r="AY56" s="13">
        <f t="shared" ca="1" si="288"/>
        <v>2</v>
      </c>
      <c r="AZ56" s="13">
        <f t="shared" ca="1" si="288"/>
        <v>2</v>
      </c>
      <c r="BA56" s="13">
        <f t="shared" ref="BA56:BD56" ca="1" si="289">BA48+BA49</f>
        <v>0</v>
      </c>
      <c r="BB56" s="13">
        <f t="shared" ca="1" si="289"/>
        <v>1</v>
      </c>
      <c r="BC56" s="13">
        <f t="shared" ca="1" si="289"/>
        <v>1</v>
      </c>
      <c r="BD56" s="13">
        <f t="shared" ca="1" si="289"/>
        <v>1</v>
      </c>
      <c r="BE56" s="13"/>
      <c r="BF56" s="13"/>
    </row>
    <row r="57" spans="1:58" x14ac:dyDescent="0.2">
      <c r="A57" s="51" t="s">
        <v>27</v>
      </c>
      <c r="B57" s="39" t="s">
        <v>74</v>
      </c>
      <c r="C57" s="39"/>
      <c r="D57" s="39"/>
      <c r="E57" s="39"/>
      <c r="F57" s="39"/>
      <c r="G57" s="39"/>
      <c r="H57" s="39"/>
      <c r="I57" s="50"/>
      <c r="J57" s="39"/>
      <c r="K57" s="52"/>
      <c r="M57" s="22" t="s">
        <v>55</v>
      </c>
      <c r="N57" s="6">
        <f ca="1">N50+N51</f>
        <v>0</v>
      </c>
      <c r="O57" s="11">
        <f ca="1">O50+O51</f>
        <v>12</v>
      </c>
      <c r="P57" s="11">
        <f t="shared" ref="P57:AI57" ca="1" si="290">P50+P51</f>
        <v>0</v>
      </c>
      <c r="Q57" s="11">
        <f t="shared" ca="1" si="290"/>
        <v>0</v>
      </c>
      <c r="R57" s="11">
        <f t="shared" ca="1" si="290"/>
        <v>0</v>
      </c>
      <c r="S57" s="11">
        <f t="shared" ca="1" si="290"/>
        <v>0</v>
      </c>
      <c r="T57" s="11">
        <f t="shared" ca="1" si="290"/>
        <v>0</v>
      </c>
      <c r="U57" s="11">
        <f t="shared" ca="1" si="290"/>
        <v>11</v>
      </c>
      <c r="V57" s="11">
        <f t="shared" ca="1" si="290"/>
        <v>11</v>
      </c>
      <c r="W57" s="11">
        <f t="shared" ca="1" si="290"/>
        <v>11</v>
      </c>
      <c r="X57" s="11">
        <f t="shared" ca="1" si="290"/>
        <v>11</v>
      </c>
      <c r="Y57" s="11">
        <f t="shared" ca="1" si="290"/>
        <v>12</v>
      </c>
      <c r="Z57" s="11">
        <f t="shared" ca="1" si="290"/>
        <v>12</v>
      </c>
      <c r="AA57" s="11">
        <f t="shared" ca="1" si="290"/>
        <v>12</v>
      </c>
      <c r="AB57" s="11">
        <f t="shared" ca="1" si="290"/>
        <v>11</v>
      </c>
      <c r="AC57" s="11">
        <f t="shared" ca="1" si="290"/>
        <v>10</v>
      </c>
      <c r="AD57" s="11">
        <f t="shared" ca="1" si="290"/>
        <v>8</v>
      </c>
      <c r="AE57" s="11">
        <f t="shared" ca="1" si="290"/>
        <v>9</v>
      </c>
      <c r="AF57" s="11">
        <f t="shared" ca="1" si="290"/>
        <v>10</v>
      </c>
      <c r="AG57" s="11">
        <f t="shared" ca="1" si="290"/>
        <v>12</v>
      </c>
      <c r="AH57" s="11">
        <f t="shared" ca="1" si="290"/>
        <v>10</v>
      </c>
      <c r="AI57" s="11">
        <f t="shared" ca="1" si="290"/>
        <v>6</v>
      </c>
      <c r="AJ57" s="11">
        <f t="shared" ref="AJ57:AK57" ca="1" si="291">AJ50+AJ51</f>
        <v>7</v>
      </c>
      <c r="AK57" s="11">
        <f t="shared" ca="1" si="291"/>
        <v>7</v>
      </c>
      <c r="AL57" s="11">
        <f t="shared" ref="AL57:AQ57" ca="1" si="292">AL50+AL51</f>
        <v>7</v>
      </c>
      <c r="AM57" s="11">
        <f t="shared" ca="1" si="292"/>
        <v>10</v>
      </c>
      <c r="AN57" s="11">
        <f t="shared" ca="1" si="292"/>
        <v>9</v>
      </c>
      <c r="AO57" s="11">
        <f t="shared" ca="1" si="292"/>
        <v>7</v>
      </c>
      <c r="AP57" s="11">
        <f t="shared" ca="1" si="292"/>
        <v>5</v>
      </c>
      <c r="AQ57" s="11">
        <f t="shared" ca="1" si="292"/>
        <v>5</v>
      </c>
      <c r="AR57" s="11">
        <f t="shared" ref="AR57" ca="1" si="293">AR50+AR51</f>
        <v>8</v>
      </c>
      <c r="AS57" s="11">
        <f t="shared" ref="AS57:AT57" ca="1" si="294">AS50+AS51</f>
        <v>5</v>
      </c>
      <c r="AT57" s="11">
        <f t="shared" ca="1" si="294"/>
        <v>4</v>
      </c>
      <c r="AU57" s="11">
        <f t="shared" ref="AU57:AZ57" ca="1" si="295">AU50+AU51</f>
        <v>4</v>
      </c>
      <c r="AV57" s="11">
        <f t="shared" ca="1" si="295"/>
        <v>4</v>
      </c>
      <c r="AW57" s="11">
        <f t="shared" ca="1" si="295"/>
        <v>3</v>
      </c>
      <c r="AX57" s="11">
        <f t="shared" ca="1" si="295"/>
        <v>3</v>
      </c>
      <c r="AY57" s="11">
        <f t="shared" ca="1" si="295"/>
        <v>5</v>
      </c>
      <c r="AZ57" s="11">
        <f t="shared" ca="1" si="295"/>
        <v>5</v>
      </c>
      <c r="BA57" s="11">
        <f t="shared" ref="BA57:BD57" ca="1" si="296">BA50+BA51</f>
        <v>0</v>
      </c>
      <c r="BB57" s="11">
        <f t="shared" ca="1" si="296"/>
        <v>2</v>
      </c>
      <c r="BC57" s="11">
        <f t="shared" ca="1" si="296"/>
        <v>3</v>
      </c>
      <c r="BD57" s="11">
        <f t="shared" ca="1" si="296"/>
        <v>5</v>
      </c>
      <c r="BE57" s="11"/>
      <c r="BF57" s="11"/>
    </row>
    <row r="58" spans="1:58" ht="12" thickBot="1" x14ac:dyDescent="0.25">
      <c r="A58" s="44" t="s">
        <v>75</v>
      </c>
      <c r="B58" s="47" t="s">
        <v>16</v>
      </c>
      <c r="C58" s="48" t="s">
        <v>8</v>
      </c>
      <c r="D58" s="49" t="s">
        <v>9</v>
      </c>
      <c r="E58" s="48" t="s">
        <v>10</v>
      </c>
      <c r="F58" s="48" t="s">
        <v>11</v>
      </c>
      <c r="G58" s="48" t="s">
        <v>12</v>
      </c>
      <c r="H58" s="48" t="s">
        <v>73</v>
      </c>
      <c r="I58" s="44" t="s">
        <v>72</v>
      </c>
      <c r="J58" s="19"/>
      <c r="K58" s="53" t="s">
        <v>76</v>
      </c>
      <c r="M58" s="22" t="s">
        <v>58</v>
      </c>
      <c r="N58" s="6">
        <f ca="1">N52+N53</f>
        <v>0</v>
      </c>
      <c r="O58" s="11">
        <f ca="1">O52+O53</f>
        <v>24</v>
      </c>
      <c r="P58" s="11">
        <f t="shared" ref="P58:AI58" ca="1" si="297">P52+P53</f>
        <v>0</v>
      </c>
      <c r="Q58" s="11">
        <f t="shared" ca="1" si="297"/>
        <v>0</v>
      </c>
      <c r="R58" s="11">
        <f t="shared" ca="1" si="297"/>
        <v>0</v>
      </c>
      <c r="S58" s="11">
        <f t="shared" ca="1" si="297"/>
        <v>0</v>
      </c>
      <c r="T58" s="11">
        <f t="shared" ca="1" si="297"/>
        <v>0</v>
      </c>
      <c r="U58" s="11">
        <f t="shared" ca="1" si="297"/>
        <v>22</v>
      </c>
      <c r="V58" s="11">
        <f t="shared" ca="1" si="297"/>
        <v>16</v>
      </c>
      <c r="W58" s="11">
        <f t="shared" ca="1" si="297"/>
        <v>18</v>
      </c>
      <c r="X58" s="11">
        <f t="shared" ca="1" si="297"/>
        <v>18</v>
      </c>
      <c r="Y58" s="11">
        <f t="shared" ca="1" si="297"/>
        <v>18</v>
      </c>
      <c r="Z58" s="11">
        <f t="shared" ca="1" si="297"/>
        <v>14</v>
      </c>
      <c r="AA58" s="11">
        <f t="shared" ca="1" si="297"/>
        <v>17</v>
      </c>
      <c r="AB58" s="11">
        <f t="shared" ca="1" si="297"/>
        <v>19</v>
      </c>
      <c r="AC58" s="11">
        <f t="shared" ca="1" si="297"/>
        <v>16</v>
      </c>
      <c r="AD58" s="11">
        <f t="shared" ca="1" si="297"/>
        <v>13</v>
      </c>
      <c r="AE58" s="11">
        <f t="shared" ca="1" si="297"/>
        <v>11</v>
      </c>
      <c r="AF58" s="11">
        <f t="shared" ca="1" si="297"/>
        <v>10</v>
      </c>
      <c r="AG58" s="11">
        <f t="shared" ca="1" si="297"/>
        <v>13</v>
      </c>
      <c r="AH58" s="11">
        <f t="shared" ca="1" si="297"/>
        <v>11</v>
      </c>
      <c r="AI58" s="11">
        <f t="shared" ca="1" si="297"/>
        <v>9</v>
      </c>
      <c r="AJ58" s="11">
        <f t="shared" ref="AJ58:AK58" ca="1" si="298">AJ52+AJ53</f>
        <v>11</v>
      </c>
      <c r="AK58" s="11">
        <f t="shared" ca="1" si="298"/>
        <v>13</v>
      </c>
      <c r="AL58" s="11">
        <f t="shared" ref="AL58:AQ58" ca="1" si="299">AL52+AL53</f>
        <v>12</v>
      </c>
      <c r="AM58" s="11">
        <f t="shared" ca="1" si="299"/>
        <v>12</v>
      </c>
      <c r="AN58" s="11">
        <f t="shared" ca="1" si="299"/>
        <v>9</v>
      </c>
      <c r="AO58" s="11">
        <f t="shared" ca="1" si="299"/>
        <v>8</v>
      </c>
      <c r="AP58" s="11">
        <f t="shared" ca="1" si="299"/>
        <v>5</v>
      </c>
      <c r="AQ58" s="11">
        <f t="shared" ca="1" si="299"/>
        <v>5</v>
      </c>
      <c r="AR58" s="11">
        <f t="shared" ref="AR58" ca="1" si="300">AR52+AR53</f>
        <v>6</v>
      </c>
      <c r="AS58" s="11">
        <f t="shared" ref="AS58:AT58" ca="1" si="301">AS52+AS53</f>
        <v>6</v>
      </c>
      <c r="AT58" s="11">
        <f t="shared" ca="1" si="301"/>
        <v>7</v>
      </c>
      <c r="AU58" s="11">
        <f t="shared" ref="AU58:AZ58" ca="1" si="302">AU52+AU53</f>
        <v>5</v>
      </c>
      <c r="AV58" s="11">
        <f t="shared" ca="1" si="302"/>
        <v>4.3333333333333339</v>
      </c>
      <c r="AW58" s="11">
        <f t="shared" ca="1" si="302"/>
        <v>6.3333333333333339</v>
      </c>
      <c r="AX58" s="11">
        <f t="shared" ca="1" si="302"/>
        <v>5</v>
      </c>
      <c r="AY58" s="11">
        <f t="shared" ca="1" si="302"/>
        <v>5.6666600000000003</v>
      </c>
      <c r="AZ58" s="11">
        <f t="shared" ca="1" si="302"/>
        <v>4.67</v>
      </c>
      <c r="BA58" s="11">
        <f t="shared" ref="BA58:BD58" ca="1" si="303">BA52+BA53</f>
        <v>0</v>
      </c>
      <c r="BB58" s="11">
        <f t="shared" ca="1" si="303"/>
        <v>5</v>
      </c>
      <c r="BC58" s="11">
        <f t="shared" ca="1" si="303"/>
        <v>8</v>
      </c>
      <c r="BD58" s="11">
        <f t="shared" ca="1" si="303"/>
        <v>5</v>
      </c>
      <c r="BE58" s="11"/>
      <c r="BF58" s="11"/>
    </row>
    <row r="59" spans="1:58" x14ac:dyDescent="0.2">
      <c r="A59" s="45" t="s">
        <v>5</v>
      </c>
      <c r="B59" s="69">
        <v>2</v>
      </c>
      <c r="C59" s="2">
        <v>3</v>
      </c>
      <c r="D59" s="55">
        <v>6</v>
      </c>
      <c r="E59" s="56">
        <v>6</v>
      </c>
      <c r="F59" s="57">
        <v>6</v>
      </c>
      <c r="G59" s="57">
        <v>8</v>
      </c>
      <c r="H59" s="57">
        <v>10</v>
      </c>
      <c r="I59" s="58"/>
      <c r="J59" s="75"/>
      <c r="K59" s="59">
        <f>SUM(B59:I59)</f>
        <v>41</v>
      </c>
      <c r="M59" s="23" t="s">
        <v>56</v>
      </c>
      <c r="N59" s="14">
        <f ca="1">N54+N55</f>
        <v>0</v>
      </c>
      <c r="O59" s="15">
        <f ca="1">O54+O55</f>
        <v>6</v>
      </c>
      <c r="P59" s="15">
        <f t="shared" ref="P59:AI59" ca="1" si="304">P54+P55</f>
        <v>0</v>
      </c>
      <c r="Q59" s="15">
        <f t="shared" ca="1" si="304"/>
        <v>0</v>
      </c>
      <c r="R59" s="15">
        <f t="shared" ca="1" si="304"/>
        <v>0</v>
      </c>
      <c r="S59" s="15">
        <f t="shared" ca="1" si="304"/>
        <v>0</v>
      </c>
      <c r="T59" s="15">
        <f t="shared" ca="1" si="304"/>
        <v>0</v>
      </c>
      <c r="U59" s="15">
        <f t="shared" ca="1" si="304"/>
        <v>11</v>
      </c>
      <c r="V59" s="15">
        <f t="shared" ca="1" si="304"/>
        <v>10</v>
      </c>
      <c r="W59" s="15">
        <f t="shared" ca="1" si="304"/>
        <v>17</v>
      </c>
      <c r="X59" s="15">
        <f t="shared" ca="1" si="304"/>
        <v>15</v>
      </c>
      <c r="Y59" s="15">
        <f t="shared" ca="1" si="304"/>
        <v>11</v>
      </c>
      <c r="Z59" s="15">
        <f t="shared" ca="1" si="304"/>
        <v>11</v>
      </c>
      <c r="AA59" s="15">
        <f t="shared" ca="1" si="304"/>
        <v>13</v>
      </c>
      <c r="AB59" s="15">
        <f t="shared" ca="1" si="304"/>
        <v>12</v>
      </c>
      <c r="AC59" s="15">
        <f t="shared" ca="1" si="304"/>
        <v>15</v>
      </c>
      <c r="AD59" s="15">
        <f t="shared" ca="1" si="304"/>
        <v>14</v>
      </c>
      <c r="AE59" s="15">
        <f t="shared" ca="1" si="304"/>
        <v>16</v>
      </c>
      <c r="AF59" s="15">
        <f t="shared" ca="1" si="304"/>
        <v>19</v>
      </c>
      <c r="AG59" s="15">
        <f t="shared" ca="1" si="304"/>
        <v>20</v>
      </c>
      <c r="AH59" s="15">
        <f t="shared" ca="1" si="304"/>
        <v>17</v>
      </c>
      <c r="AI59" s="15">
        <f t="shared" ca="1" si="304"/>
        <v>17</v>
      </c>
      <c r="AJ59" s="15">
        <f t="shared" ref="AJ59:AK59" ca="1" si="305">AJ54+AJ55</f>
        <v>11</v>
      </c>
      <c r="AK59" s="15">
        <f t="shared" ca="1" si="305"/>
        <v>12</v>
      </c>
      <c r="AL59" s="15">
        <f t="shared" ref="AL59:AQ59" ca="1" si="306">AL54+AL55</f>
        <v>13</v>
      </c>
      <c r="AM59" s="11">
        <f t="shared" ca="1" si="306"/>
        <v>8</v>
      </c>
      <c r="AN59" s="11">
        <f t="shared" ca="1" si="306"/>
        <v>5</v>
      </c>
      <c r="AO59" s="11">
        <f t="shared" ca="1" si="306"/>
        <v>5</v>
      </c>
      <c r="AP59" s="11">
        <f t="shared" ca="1" si="306"/>
        <v>5</v>
      </c>
      <c r="AQ59" s="11">
        <f t="shared" ca="1" si="306"/>
        <v>5</v>
      </c>
      <c r="AR59" s="11">
        <f t="shared" ref="AR59" ca="1" si="307">AR54+AR55</f>
        <v>0</v>
      </c>
      <c r="AS59" s="11">
        <f t="shared" ref="AS59:AT59" ca="1" si="308">AS54+AS55</f>
        <v>6</v>
      </c>
      <c r="AT59" s="11">
        <f t="shared" ca="1" si="308"/>
        <v>2.6666666666666665</v>
      </c>
      <c r="AU59" s="11">
        <f t="shared" ref="AU59:AZ59" ca="1" si="309">AU54+AU55</f>
        <v>4.666666666666667</v>
      </c>
      <c r="AV59" s="11">
        <f t="shared" ca="1" si="309"/>
        <v>2.6666666666666665</v>
      </c>
      <c r="AW59" s="11">
        <f t="shared" ca="1" si="309"/>
        <v>2.6666666666666665</v>
      </c>
      <c r="AX59" s="11">
        <f t="shared" ca="1" si="309"/>
        <v>4</v>
      </c>
      <c r="AY59" s="11">
        <f t="shared" ca="1" si="309"/>
        <v>6.6665999999999999</v>
      </c>
      <c r="AZ59" s="11">
        <f t="shared" ca="1" si="309"/>
        <v>1.33</v>
      </c>
      <c r="BA59" s="11">
        <f t="shared" ref="BA59:BD59" ca="1" si="310">BA54+BA55</f>
        <v>0</v>
      </c>
      <c r="BB59" s="11">
        <f t="shared" ca="1" si="310"/>
        <v>1.33</v>
      </c>
      <c r="BC59" s="11">
        <f t="shared" ca="1" si="310"/>
        <v>5.33</v>
      </c>
      <c r="BD59" s="11">
        <f t="shared" ca="1" si="310"/>
        <v>2.67</v>
      </c>
      <c r="BE59" s="11"/>
      <c r="BF59" s="11"/>
    </row>
    <row r="60" spans="1:58" ht="12" thickBot="1" x14ac:dyDescent="0.25">
      <c r="A60" s="45" t="s">
        <v>6</v>
      </c>
      <c r="B60" s="54">
        <v>0</v>
      </c>
      <c r="C60" s="2">
        <v>1</v>
      </c>
      <c r="D60">
        <v>4</v>
      </c>
      <c r="E60">
        <v>4</v>
      </c>
      <c r="F60">
        <v>5</v>
      </c>
      <c r="G60">
        <v>5</v>
      </c>
      <c r="H60">
        <v>2</v>
      </c>
      <c r="I60">
        <v>2</v>
      </c>
      <c r="J60" s="76"/>
      <c r="K60" s="60">
        <f t="shared" ref="K60:K61" si="311">SUM(B60:I60)</f>
        <v>23</v>
      </c>
      <c r="M60" s="83" t="s">
        <v>94</v>
      </c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>
        <f ca="1">INDIRECT(ADDRESS(ROW($A$13)+8*(COLUMN(AM18)-14),10))</f>
        <v>2</v>
      </c>
      <c r="AN60" s="84">
        <f t="shared" ref="AN60:AQ60" ca="1" si="312">INDIRECT(ADDRESS(ROW($A$13)+8*(COLUMN(AN18)-14),10))</f>
        <v>6</v>
      </c>
      <c r="AO60" s="84">
        <f t="shared" ca="1" si="312"/>
        <v>2</v>
      </c>
      <c r="AP60" s="84">
        <f t="shared" ca="1" si="312"/>
        <v>1</v>
      </c>
      <c r="AQ60" s="84">
        <f t="shared" ca="1" si="312"/>
        <v>6</v>
      </c>
      <c r="AR60" s="84">
        <f t="shared" ref="AR60" ca="1" si="313">INDIRECT(ADDRESS(ROW($A$13)+8*(COLUMN(AR18)-14),10))</f>
        <v>5</v>
      </c>
      <c r="AS60" s="84">
        <f t="shared" ref="AS60:AT60" ca="1" si="314">INDIRECT(ADDRESS(ROW($A$13)+8*(COLUMN(AS18)-14),10))</f>
        <v>0</v>
      </c>
      <c r="AT60" s="84">
        <f t="shared" ca="1" si="314"/>
        <v>0</v>
      </c>
      <c r="AU60" s="84">
        <f t="shared" ref="AU60:AZ60" ca="1" si="315">INDIRECT(ADDRESS(ROW($A$13)+8*(COLUMN(AU18)-14),10))</f>
        <v>0</v>
      </c>
      <c r="AV60" s="84">
        <f t="shared" ca="1" si="315"/>
        <v>0</v>
      </c>
      <c r="AW60" s="84">
        <f t="shared" ca="1" si="315"/>
        <v>0</v>
      </c>
      <c r="AX60" s="84">
        <f t="shared" ca="1" si="315"/>
        <v>0</v>
      </c>
      <c r="AY60" s="84">
        <f t="shared" ca="1" si="315"/>
        <v>0</v>
      </c>
      <c r="AZ60" s="84">
        <f t="shared" ca="1" si="315"/>
        <v>0</v>
      </c>
      <c r="BA60" s="84">
        <f t="shared" ref="BA60:BD60" ca="1" si="316">INDIRECT(ADDRESS(ROW($A$13)+8*(COLUMN(BA18)-14),10))</f>
        <v>0</v>
      </c>
      <c r="BB60" s="84">
        <f t="shared" ca="1" si="316"/>
        <v>0</v>
      </c>
      <c r="BC60" s="84">
        <f t="shared" ca="1" si="316"/>
        <v>0</v>
      </c>
      <c r="BD60" s="84">
        <f t="shared" ca="1" si="316"/>
        <v>0</v>
      </c>
      <c r="BE60" s="84"/>
      <c r="BF60" s="84"/>
    </row>
    <row r="61" spans="1:58" ht="12" thickBot="1" x14ac:dyDescent="0.25">
      <c r="A61" s="45" t="s">
        <v>7</v>
      </c>
      <c r="B61" s="69">
        <v>1</v>
      </c>
      <c r="C61" s="2">
        <v>2</v>
      </c>
      <c r="D61" s="55"/>
      <c r="E61" s="56"/>
      <c r="F61" s="56"/>
      <c r="G61" s="56"/>
      <c r="H61" s="56"/>
      <c r="I61" s="58"/>
      <c r="J61" s="77"/>
      <c r="K61" s="61">
        <f t="shared" si="311"/>
        <v>3</v>
      </c>
      <c r="M61" s="24" t="s">
        <v>13</v>
      </c>
      <c r="N61" s="16">
        <f t="shared" ref="N61:AK61" ca="1" si="317">SUM(N56:N59)</f>
        <v>1</v>
      </c>
      <c r="O61" s="16">
        <f t="shared" ca="1" si="317"/>
        <v>48</v>
      </c>
      <c r="P61" s="16">
        <f t="shared" ca="1" si="317"/>
        <v>3</v>
      </c>
      <c r="Q61" s="16">
        <f t="shared" ca="1" si="317"/>
        <v>4</v>
      </c>
      <c r="R61" s="16">
        <f t="shared" ca="1" si="317"/>
        <v>4</v>
      </c>
      <c r="S61" s="16">
        <f t="shared" ca="1" si="317"/>
        <v>5</v>
      </c>
      <c r="T61" s="16">
        <f t="shared" ca="1" si="317"/>
        <v>3</v>
      </c>
      <c r="U61" s="16">
        <f t="shared" ca="1" si="317"/>
        <v>48</v>
      </c>
      <c r="V61" s="16">
        <f t="shared" ca="1" si="317"/>
        <v>40</v>
      </c>
      <c r="W61" s="16">
        <f t="shared" ca="1" si="317"/>
        <v>53</v>
      </c>
      <c r="X61" s="16">
        <f t="shared" ca="1" si="317"/>
        <v>48</v>
      </c>
      <c r="Y61" s="16">
        <f t="shared" ca="1" si="317"/>
        <v>46</v>
      </c>
      <c r="Z61" s="16">
        <f t="shared" ca="1" si="317"/>
        <v>41</v>
      </c>
      <c r="AA61" s="16">
        <f t="shared" ca="1" si="317"/>
        <v>47</v>
      </c>
      <c r="AB61" s="16">
        <f t="shared" ca="1" si="317"/>
        <v>46</v>
      </c>
      <c r="AC61" s="16">
        <f t="shared" ca="1" si="317"/>
        <v>45</v>
      </c>
      <c r="AD61" s="16">
        <f t="shared" ca="1" si="317"/>
        <v>40</v>
      </c>
      <c r="AE61" s="16">
        <f t="shared" ca="1" si="317"/>
        <v>41</v>
      </c>
      <c r="AF61" s="16">
        <f t="shared" ca="1" si="317"/>
        <v>47</v>
      </c>
      <c r="AG61" s="16">
        <f t="shared" ca="1" si="317"/>
        <v>52</v>
      </c>
      <c r="AH61" s="16">
        <f t="shared" ca="1" si="317"/>
        <v>46</v>
      </c>
      <c r="AI61" s="16">
        <f t="shared" ca="1" si="317"/>
        <v>41</v>
      </c>
      <c r="AJ61" s="16">
        <f t="shared" ca="1" si="317"/>
        <v>34</v>
      </c>
      <c r="AK61" s="16">
        <f t="shared" ca="1" si="317"/>
        <v>39</v>
      </c>
      <c r="AL61" s="16">
        <f ca="1">SUM(AL56:AL60)</f>
        <v>39</v>
      </c>
      <c r="AM61" s="16">
        <f ca="1">SUM(AM56:AM60)</f>
        <v>38</v>
      </c>
      <c r="AN61" s="16">
        <f t="shared" ref="AN61" ca="1" si="318">SUM(AN56:AN60)</f>
        <v>37</v>
      </c>
      <c r="AO61" s="16">
        <f t="shared" ref="AO61" ca="1" si="319">SUM(AO56:AO60)</f>
        <v>30</v>
      </c>
      <c r="AP61" s="16">
        <f t="shared" ref="AP61" ca="1" si="320">SUM(AP56:AP60)</f>
        <v>24</v>
      </c>
      <c r="AQ61" s="16">
        <f t="shared" ref="AQ61:AR61" ca="1" si="321">SUM(AQ56:AQ60)</f>
        <v>29</v>
      </c>
      <c r="AR61" s="16">
        <f t="shared" ca="1" si="321"/>
        <v>22</v>
      </c>
      <c r="AS61" s="16">
        <f t="shared" ref="AS61:AT61" ca="1" si="322">SUM(AS56:AS60)</f>
        <v>18</v>
      </c>
      <c r="AT61" s="16">
        <f t="shared" ca="1" si="322"/>
        <v>17.666666666666668</v>
      </c>
      <c r="AU61" s="16">
        <f t="shared" ref="AU61:AZ61" ca="1" si="323">SUM(AU56:AU60)</f>
        <v>17.666666666666668</v>
      </c>
      <c r="AV61" s="16">
        <f t="shared" ca="1" si="323"/>
        <v>15</v>
      </c>
      <c r="AW61" s="16">
        <f t="shared" ca="1" si="323"/>
        <v>16</v>
      </c>
      <c r="AX61" s="16">
        <f t="shared" ca="1" si="323"/>
        <v>15</v>
      </c>
      <c r="AY61" s="16">
        <f t="shared" ca="1" si="323"/>
        <v>19.333259999999999</v>
      </c>
      <c r="AZ61" s="16">
        <f t="shared" ca="1" si="323"/>
        <v>13</v>
      </c>
      <c r="BA61" s="16">
        <f t="shared" ref="BA61:BD61" ca="1" si="324">SUM(BA56:BA60)</f>
        <v>0</v>
      </c>
      <c r="BB61" s="16">
        <f t="shared" ca="1" si="324"/>
        <v>9.33</v>
      </c>
      <c r="BC61" s="16">
        <f t="shared" ca="1" si="324"/>
        <v>17.329999999999998</v>
      </c>
      <c r="BD61" s="16">
        <f t="shared" ca="1" si="324"/>
        <v>13.67</v>
      </c>
      <c r="BE61" s="16"/>
      <c r="BF61" s="16"/>
    </row>
    <row r="62" spans="1:58" ht="12" thickBot="1" x14ac:dyDescent="0.25">
      <c r="A62" s="46" t="s">
        <v>71</v>
      </c>
      <c r="B62" s="62">
        <f>SUM(B59:B61)</f>
        <v>3</v>
      </c>
      <c r="C62" s="63">
        <f>SUM(C59:C61)</f>
        <v>6</v>
      </c>
      <c r="D62" s="64">
        <f t="shared" ref="D62" si="325">SUM(D59:D61)</f>
        <v>10</v>
      </c>
      <c r="E62" s="63">
        <f t="shared" ref="E62" si="326">SUM(E59:E61)</f>
        <v>10</v>
      </c>
      <c r="F62" s="63">
        <f t="shared" ref="F62" si="327">SUM(F59:F61)</f>
        <v>11</v>
      </c>
      <c r="G62" s="63">
        <f t="shared" ref="G62" si="328">SUM(G59:G61)</f>
        <v>13</v>
      </c>
      <c r="H62" s="63">
        <f t="shared" ref="H62" si="329">SUM(H59:H61)</f>
        <v>12</v>
      </c>
      <c r="I62" s="65">
        <f t="shared" ref="I62" si="330">SUM(I59:I61)</f>
        <v>2</v>
      </c>
      <c r="J62" s="74"/>
      <c r="K62" s="66">
        <f>SUM(K59:K61)</f>
        <v>67</v>
      </c>
    </row>
    <row r="63" spans="1:58" x14ac:dyDescent="0.2">
      <c r="M63" s="20" t="s">
        <v>64</v>
      </c>
      <c r="N63" s="39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ht="12" thickBot="1" x14ac:dyDescent="0.25">
      <c r="M64" s="18"/>
      <c r="N64" s="19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</row>
    <row r="65" spans="1:59" x14ac:dyDescent="0.2">
      <c r="A65" s="51" t="s">
        <v>26</v>
      </c>
      <c r="B65" s="39" t="s">
        <v>74</v>
      </c>
      <c r="C65" s="39"/>
      <c r="D65" s="39"/>
      <c r="E65" s="39"/>
      <c r="F65" s="39"/>
      <c r="G65" s="39"/>
      <c r="H65" s="39"/>
      <c r="I65" s="50"/>
      <c r="J65" s="39"/>
      <c r="K65" s="52"/>
      <c r="M65" s="35" t="s">
        <v>33</v>
      </c>
      <c r="N65" s="36" t="s">
        <v>68</v>
      </c>
      <c r="O65" s="37" t="s">
        <v>34</v>
      </c>
      <c r="P65" s="37" t="s">
        <v>63</v>
      </c>
      <c r="Q65" s="37" t="s">
        <v>57</v>
      </c>
      <c r="R65" s="37" t="s">
        <v>35</v>
      </c>
      <c r="S65" s="37" t="s">
        <v>36</v>
      </c>
      <c r="T65" s="37" t="s">
        <v>37</v>
      </c>
      <c r="U65" s="37" t="s">
        <v>38</v>
      </c>
      <c r="V65" s="37" t="s">
        <v>39</v>
      </c>
      <c r="W65" s="37" t="s">
        <v>40</v>
      </c>
      <c r="X65" s="37" t="s">
        <v>41</v>
      </c>
      <c r="Y65" s="37" t="s">
        <v>42</v>
      </c>
      <c r="Z65" s="37" t="s">
        <v>43</v>
      </c>
      <c r="AA65" s="37" t="s">
        <v>44</v>
      </c>
      <c r="AB65" s="37" t="s">
        <v>45</v>
      </c>
      <c r="AC65" s="37" t="s">
        <v>46</v>
      </c>
      <c r="AD65" s="37" t="s">
        <v>47</v>
      </c>
      <c r="AE65" s="37" t="s">
        <v>48</v>
      </c>
      <c r="AF65" s="37" t="s">
        <v>49</v>
      </c>
      <c r="AG65" s="37" t="s">
        <v>50</v>
      </c>
      <c r="AH65" s="37" t="s">
        <v>51</v>
      </c>
      <c r="AI65" s="37" t="s">
        <v>52</v>
      </c>
      <c r="AJ65" s="72" t="s">
        <v>53</v>
      </c>
      <c r="AK65" s="72" t="s">
        <v>83</v>
      </c>
      <c r="AL65" s="72" t="s">
        <v>84</v>
      </c>
      <c r="AM65" s="72" t="s">
        <v>85</v>
      </c>
      <c r="AN65" s="72" t="s">
        <v>86</v>
      </c>
      <c r="AO65" s="72" t="s">
        <v>87</v>
      </c>
      <c r="AP65" s="72" t="s">
        <v>88</v>
      </c>
      <c r="AQ65" s="72" t="s">
        <v>89</v>
      </c>
      <c r="AR65" s="72" t="s">
        <v>96</v>
      </c>
      <c r="AS65" s="72" t="s">
        <v>97</v>
      </c>
      <c r="AT65" s="85" t="s">
        <v>103</v>
      </c>
      <c r="AU65" s="85" t="s">
        <v>105</v>
      </c>
      <c r="AV65" s="85" t="s">
        <v>106</v>
      </c>
      <c r="AW65" s="85" t="s">
        <v>107</v>
      </c>
      <c r="AX65" s="85" t="s">
        <v>108</v>
      </c>
      <c r="AY65" s="85" t="s">
        <v>109</v>
      </c>
      <c r="AZ65" s="85" t="s">
        <v>110</v>
      </c>
      <c r="BA65" s="85" t="s">
        <v>131</v>
      </c>
      <c r="BB65" s="85" t="s">
        <v>132</v>
      </c>
      <c r="BC65" s="85" t="s">
        <v>133</v>
      </c>
      <c r="BD65" s="85" t="s">
        <v>134</v>
      </c>
      <c r="BE65" s="85"/>
      <c r="BF65" s="85"/>
      <c r="BG65" s="85"/>
    </row>
    <row r="66" spans="1:59" ht="12" thickBot="1" x14ac:dyDescent="0.25">
      <c r="A66" s="44" t="s">
        <v>75</v>
      </c>
      <c r="B66" s="47" t="s">
        <v>16</v>
      </c>
      <c r="C66" s="48" t="s">
        <v>8</v>
      </c>
      <c r="D66" s="49" t="s">
        <v>9</v>
      </c>
      <c r="E66" s="48" t="s">
        <v>10</v>
      </c>
      <c r="F66" s="48" t="s">
        <v>11</v>
      </c>
      <c r="G66" s="48" t="s">
        <v>12</v>
      </c>
      <c r="H66" s="48" t="s">
        <v>73</v>
      </c>
      <c r="I66" s="44" t="s">
        <v>72</v>
      </c>
      <c r="J66" s="19"/>
      <c r="K66" s="53" t="s">
        <v>76</v>
      </c>
      <c r="M66" s="17" t="s">
        <v>16</v>
      </c>
      <c r="N66" s="7">
        <f ca="1">INDIRECT(ADDRESS(ROW($A$14)+8*(COLUMN(N65)-14),2))</f>
        <v>2</v>
      </c>
      <c r="O66" s="8">
        <f t="shared" ref="O66:AK66" ca="1" si="331">INDIRECT(ADDRESS(ROW($A$14)+8*(COLUMN(O65)-14),2))</f>
        <v>10</v>
      </c>
      <c r="P66" s="8">
        <f t="shared" ca="1" si="331"/>
        <v>4</v>
      </c>
      <c r="Q66" s="8">
        <f t="shared" ca="1" si="331"/>
        <v>3</v>
      </c>
      <c r="R66" s="8">
        <f t="shared" ca="1" si="331"/>
        <v>4</v>
      </c>
      <c r="S66" s="8">
        <f t="shared" ca="1" si="331"/>
        <v>5</v>
      </c>
      <c r="T66" s="8">
        <f t="shared" ca="1" si="331"/>
        <v>3</v>
      </c>
      <c r="U66" s="8">
        <f t="shared" ca="1" si="331"/>
        <v>5</v>
      </c>
      <c r="V66" s="8">
        <f t="shared" ca="1" si="331"/>
        <v>5</v>
      </c>
      <c r="W66" s="8">
        <f t="shared" ca="1" si="331"/>
        <v>9</v>
      </c>
      <c r="X66" s="8">
        <f t="shared" ca="1" si="331"/>
        <v>5</v>
      </c>
      <c r="Y66" s="8">
        <f t="shared" ca="1" si="331"/>
        <v>7</v>
      </c>
      <c r="Z66" s="8">
        <f t="shared" ca="1" si="331"/>
        <v>9</v>
      </c>
      <c r="AA66" s="8">
        <f t="shared" ca="1" si="331"/>
        <v>4</v>
      </c>
      <c r="AB66" s="8">
        <f t="shared" ca="1" si="331"/>
        <v>4</v>
      </c>
      <c r="AC66" s="8">
        <f t="shared" ca="1" si="331"/>
        <v>4</v>
      </c>
      <c r="AD66" s="8">
        <f t="shared" ca="1" si="331"/>
        <v>5</v>
      </c>
      <c r="AE66" s="8">
        <f t="shared" ca="1" si="331"/>
        <v>6</v>
      </c>
      <c r="AF66" s="8">
        <f t="shared" ca="1" si="331"/>
        <v>5</v>
      </c>
      <c r="AG66" s="8">
        <f t="shared" ca="1" si="331"/>
        <v>5</v>
      </c>
      <c r="AH66" s="8">
        <f t="shared" ca="1" si="331"/>
        <v>6</v>
      </c>
      <c r="AI66" s="8">
        <f t="shared" ca="1" si="331"/>
        <v>6</v>
      </c>
      <c r="AJ66" s="8">
        <f t="shared" ca="1" si="331"/>
        <v>4</v>
      </c>
      <c r="AK66" s="8">
        <f t="shared" ca="1" si="331"/>
        <v>5</v>
      </c>
      <c r="AL66" s="8">
        <f t="shared" ref="AL66:AS66" ca="1" si="332">INDIRECT(ADDRESS(ROW($A$14)+8*(COLUMN(AL65)-14),2))</f>
        <v>6</v>
      </c>
      <c r="AM66" s="8">
        <f t="shared" ca="1" si="332"/>
        <v>5</v>
      </c>
      <c r="AN66" s="8">
        <f t="shared" ca="1" si="332"/>
        <v>6</v>
      </c>
      <c r="AO66" s="8">
        <f t="shared" ca="1" si="332"/>
        <v>5</v>
      </c>
      <c r="AP66" s="8">
        <f t="shared" ca="1" si="332"/>
        <v>5</v>
      </c>
      <c r="AQ66" s="8">
        <f t="shared" ca="1" si="332"/>
        <v>5</v>
      </c>
      <c r="AR66" s="8">
        <f t="shared" ca="1" si="332"/>
        <v>3</v>
      </c>
      <c r="AS66" s="8">
        <f t="shared" ca="1" si="332"/>
        <v>1</v>
      </c>
      <c r="AT66" s="8">
        <f t="shared" ref="AT66:AZ66" ca="1" si="333">INDIRECT(ADDRESS(ROW($A$14)+8*(COLUMN(AT65)-14),2))</f>
        <v>4</v>
      </c>
      <c r="AU66" s="8">
        <f t="shared" ca="1" si="333"/>
        <v>5</v>
      </c>
      <c r="AV66" s="8">
        <f t="shared" ca="1" si="333"/>
        <v>5</v>
      </c>
      <c r="AW66" s="8">
        <f t="shared" ca="1" si="333"/>
        <v>8</v>
      </c>
      <c r="AX66" s="8">
        <f t="shared" ca="1" si="333"/>
        <v>7</v>
      </c>
      <c r="AY66" s="8">
        <f t="shared" ca="1" si="333"/>
        <v>7</v>
      </c>
      <c r="AZ66" s="8">
        <f t="shared" ca="1" si="333"/>
        <v>3</v>
      </c>
      <c r="BA66" s="8">
        <f t="shared" ref="BA66:BD66" ca="1" si="334">INDIRECT(ADDRESS(ROW($A$14)+8*(COLUMN(BA65)-14),2))</f>
        <v>0</v>
      </c>
      <c r="BB66" s="8">
        <f t="shared" ca="1" si="334"/>
        <v>2</v>
      </c>
      <c r="BC66" s="8">
        <f t="shared" ca="1" si="334"/>
        <v>2</v>
      </c>
      <c r="BD66" s="8">
        <f t="shared" ca="1" si="334"/>
        <v>3</v>
      </c>
      <c r="BE66" s="8"/>
      <c r="BF66" s="8"/>
    </row>
    <row r="67" spans="1:59" x14ac:dyDescent="0.2">
      <c r="A67" s="45" t="s">
        <v>5</v>
      </c>
      <c r="B67" s="54">
        <v>4</v>
      </c>
      <c r="C67" s="68">
        <v>2</v>
      </c>
      <c r="D67" s="55">
        <v>6</v>
      </c>
      <c r="E67" s="56">
        <v>6</v>
      </c>
      <c r="F67" s="57">
        <v>6</v>
      </c>
      <c r="G67" s="57">
        <v>12</v>
      </c>
      <c r="H67" s="57">
        <v>12</v>
      </c>
      <c r="I67" s="58"/>
      <c r="J67" s="75"/>
      <c r="K67" s="59">
        <f>SUM(B67:I67)</f>
        <v>48</v>
      </c>
      <c r="M67" s="17" t="s">
        <v>8</v>
      </c>
      <c r="N67" s="7">
        <f ca="1">INDIRECT(ADDRESS(ROW($A$14)+8*(COLUMN(N66)-14),3))</f>
        <v>6</v>
      </c>
      <c r="O67" s="8">
        <f t="shared" ref="O67:AK67" ca="1" si="335">INDIRECT(ADDRESS(ROW($A$14)+8*(COLUMN(O66)-14),3))</f>
        <v>6</v>
      </c>
      <c r="P67" s="8">
        <f t="shared" ca="1" si="335"/>
        <v>6</v>
      </c>
      <c r="Q67" s="8">
        <f t="shared" ca="1" si="335"/>
        <v>6</v>
      </c>
      <c r="R67" s="8">
        <f t="shared" ca="1" si="335"/>
        <v>6</v>
      </c>
      <c r="S67" s="8">
        <f t="shared" ca="1" si="335"/>
        <v>6</v>
      </c>
      <c r="T67" s="8">
        <f t="shared" ca="1" si="335"/>
        <v>6</v>
      </c>
      <c r="U67" s="8">
        <f t="shared" ca="1" si="335"/>
        <v>6</v>
      </c>
      <c r="V67" s="8">
        <f t="shared" ca="1" si="335"/>
        <v>6</v>
      </c>
      <c r="W67" s="8">
        <f t="shared" ca="1" si="335"/>
        <v>7</v>
      </c>
      <c r="X67" s="8">
        <f t="shared" ca="1" si="335"/>
        <v>6</v>
      </c>
      <c r="Y67" s="8">
        <f t="shared" ca="1" si="335"/>
        <v>8</v>
      </c>
      <c r="Z67" s="8">
        <f t="shared" ca="1" si="335"/>
        <v>6</v>
      </c>
      <c r="AA67" s="8">
        <f t="shared" ca="1" si="335"/>
        <v>6</v>
      </c>
      <c r="AB67" s="8">
        <f t="shared" ca="1" si="335"/>
        <v>6</v>
      </c>
      <c r="AC67" s="8">
        <f t="shared" ca="1" si="335"/>
        <v>6</v>
      </c>
      <c r="AD67" s="8">
        <f t="shared" ca="1" si="335"/>
        <v>6</v>
      </c>
      <c r="AE67" s="8">
        <f t="shared" ca="1" si="335"/>
        <v>6</v>
      </c>
      <c r="AF67" s="8">
        <f t="shared" ca="1" si="335"/>
        <v>6</v>
      </c>
      <c r="AG67" s="8">
        <f t="shared" ca="1" si="335"/>
        <v>6</v>
      </c>
      <c r="AH67" s="8">
        <f t="shared" ca="1" si="335"/>
        <v>6</v>
      </c>
      <c r="AI67" s="8">
        <f t="shared" ca="1" si="335"/>
        <v>6</v>
      </c>
      <c r="AJ67" s="8">
        <f t="shared" ca="1" si="335"/>
        <v>6</v>
      </c>
      <c r="AK67" s="8">
        <f t="shared" ca="1" si="335"/>
        <v>8</v>
      </c>
      <c r="AL67" s="8">
        <f t="shared" ref="AL67:AS67" ca="1" si="336">INDIRECT(ADDRESS(ROW($A$14)+8*(COLUMN(AL66)-14),3))</f>
        <v>7</v>
      </c>
      <c r="AM67" s="8">
        <f t="shared" ca="1" si="336"/>
        <v>6</v>
      </c>
      <c r="AN67" s="8">
        <f t="shared" ca="1" si="336"/>
        <v>6</v>
      </c>
      <c r="AO67" s="8">
        <f t="shared" ca="1" si="336"/>
        <v>6</v>
      </c>
      <c r="AP67" s="8">
        <f t="shared" ca="1" si="336"/>
        <v>8</v>
      </c>
      <c r="AQ67" s="8">
        <f t="shared" ca="1" si="336"/>
        <v>8</v>
      </c>
      <c r="AR67" s="8">
        <f t="shared" ca="1" si="336"/>
        <v>7</v>
      </c>
      <c r="AS67" s="8">
        <f t="shared" ca="1" si="336"/>
        <v>6</v>
      </c>
      <c r="AT67" s="8">
        <f t="shared" ref="AT67:AZ67" ca="1" si="337">INDIRECT(ADDRESS(ROW($A$14)+8*(COLUMN(AT66)-14),3))</f>
        <v>6</v>
      </c>
      <c r="AU67" s="8">
        <f t="shared" ca="1" si="337"/>
        <v>6</v>
      </c>
      <c r="AV67" s="8">
        <f t="shared" ca="1" si="337"/>
        <v>6</v>
      </c>
      <c r="AW67" s="8">
        <f t="shared" ca="1" si="337"/>
        <v>6</v>
      </c>
      <c r="AX67" s="8">
        <f t="shared" ca="1" si="337"/>
        <v>6</v>
      </c>
      <c r="AY67" s="8">
        <f t="shared" ca="1" si="337"/>
        <v>5</v>
      </c>
      <c r="AZ67" s="8">
        <f t="shared" ca="1" si="337"/>
        <v>5</v>
      </c>
      <c r="BA67" s="8">
        <f t="shared" ref="BA67:BD67" ca="1" si="338">INDIRECT(ADDRESS(ROW($A$14)+8*(COLUMN(BA66)-14),3))</f>
        <v>0</v>
      </c>
      <c r="BB67" s="8">
        <f t="shared" ca="1" si="338"/>
        <v>0</v>
      </c>
      <c r="BC67" s="8">
        <f t="shared" ca="1" si="338"/>
        <v>0</v>
      </c>
      <c r="BD67" s="8">
        <f t="shared" ca="1" si="338"/>
        <v>0</v>
      </c>
      <c r="BE67" s="8"/>
      <c r="BF67" s="8"/>
    </row>
    <row r="68" spans="1:59" x14ac:dyDescent="0.2">
      <c r="A68" s="45" t="s">
        <v>6</v>
      </c>
      <c r="B68" s="54">
        <v>0</v>
      </c>
      <c r="C68" s="68">
        <v>1</v>
      </c>
      <c r="D68" s="55">
        <v>1</v>
      </c>
      <c r="E68" s="57">
        <v>6</v>
      </c>
      <c r="F68" s="57">
        <v>6</v>
      </c>
      <c r="G68" s="57">
        <v>6</v>
      </c>
      <c r="H68" s="56">
        <v>4</v>
      </c>
      <c r="I68" s="58">
        <v>5</v>
      </c>
      <c r="J68" s="76"/>
      <c r="K68" s="60">
        <f t="shared" ref="K68:K69" si="339">SUM(B68:I68)</f>
        <v>29</v>
      </c>
      <c r="M68" s="17" t="s">
        <v>9</v>
      </c>
      <c r="N68" s="7">
        <f ca="1">INDIRECT(ADDRESS(ROW($A$14)+8*(COLUMN(N67)-14),4))</f>
        <v>9</v>
      </c>
      <c r="O68" s="8">
        <f t="shared" ref="O68:AK68" ca="1" si="340">INDIRECT(ADDRESS(ROW($A$14)+8*(COLUMN(O67)-14),4))</f>
        <v>17</v>
      </c>
      <c r="P68" s="8">
        <f t="shared" ca="1" si="340"/>
        <v>8</v>
      </c>
      <c r="Q68" s="8">
        <f t="shared" ca="1" si="340"/>
        <v>8</v>
      </c>
      <c r="R68" s="8">
        <f t="shared" ca="1" si="340"/>
        <v>8</v>
      </c>
      <c r="S68" s="8">
        <f t="shared" ca="1" si="340"/>
        <v>8</v>
      </c>
      <c r="T68" s="8">
        <f t="shared" ca="1" si="340"/>
        <v>10</v>
      </c>
      <c r="U68" s="8">
        <f t="shared" ca="1" si="340"/>
        <v>12</v>
      </c>
      <c r="V68" s="8">
        <f t="shared" ca="1" si="340"/>
        <v>12</v>
      </c>
      <c r="W68" s="8">
        <f t="shared" ca="1" si="340"/>
        <v>13</v>
      </c>
      <c r="X68" s="8">
        <f t="shared" ca="1" si="340"/>
        <v>12</v>
      </c>
      <c r="Y68" s="8">
        <f t="shared" ca="1" si="340"/>
        <v>11</v>
      </c>
      <c r="Z68" s="8">
        <f t="shared" ca="1" si="340"/>
        <v>11</v>
      </c>
      <c r="AA68" s="8">
        <f t="shared" ca="1" si="340"/>
        <v>12</v>
      </c>
      <c r="AB68" s="8">
        <f t="shared" ca="1" si="340"/>
        <v>11</v>
      </c>
      <c r="AC68" s="8">
        <f t="shared" ca="1" si="340"/>
        <v>12</v>
      </c>
      <c r="AD68" s="8">
        <f t="shared" ca="1" si="340"/>
        <v>11</v>
      </c>
      <c r="AE68" s="8">
        <f t="shared" ca="1" si="340"/>
        <v>6</v>
      </c>
      <c r="AF68" s="8">
        <f t="shared" ca="1" si="340"/>
        <v>6</v>
      </c>
      <c r="AG68" s="8">
        <f t="shared" ca="1" si="340"/>
        <v>8</v>
      </c>
      <c r="AH68" s="8">
        <f t="shared" ca="1" si="340"/>
        <v>6</v>
      </c>
      <c r="AI68" s="8">
        <f t="shared" ca="1" si="340"/>
        <v>6</v>
      </c>
      <c r="AJ68" s="8">
        <f t="shared" ca="1" si="340"/>
        <v>6</v>
      </c>
      <c r="AK68" s="8">
        <f t="shared" ca="1" si="340"/>
        <v>6</v>
      </c>
      <c r="AL68" s="8">
        <f t="shared" ref="AL68:AS68" ca="1" si="341">INDIRECT(ADDRESS(ROW($A$14)+8*(COLUMN(AL67)-14),4))</f>
        <v>8</v>
      </c>
      <c r="AM68" s="8">
        <f t="shared" ca="1" si="341"/>
        <v>6</v>
      </c>
      <c r="AN68" s="8">
        <f t="shared" ca="1" si="341"/>
        <v>6</v>
      </c>
      <c r="AO68" s="8">
        <f t="shared" ca="1" si="341"/>
        <v>6</v>
      </c>
      <c r="AP68" s="8">
        <f t="shared" ca="1" si="341"/>
        <v>7</v>
      </c>
      <c r="AQ68" s="8">
        <f t="shared" ca="1" si="341"/>
        <v>7</v>
      </c>
      <c r="AR68" s="8">
        <f t="shared" ca="1" si="341"/>
        <v>7</v>
      </c>
      <c r="AS68" s="8">
        <f t="shared" ca="1" si="341"/>
        <v>6</v>
      </c>
      <c r="AT68" s="8">
        <f t="shared" ref="AT68:AZ68" ca="1" si="342">INDIRECT(ADDRESS(ROW($A$14)+8*(COLUMN(AT67)-14),4))</f>
        <v>6</v>
      </c>
      <c r="AU68" s="8">
        <f t="shared" ca="1" si="342"/>
        <v>6</v>
      </c>
      <c r="AV68" s="8">
        <f t="shared" ca="1" si="342"/>
        <v>6</v>
      </c>
      <c r="AW68" s="8">
        <f t="shared" ca="1" si="342"/>
        <v>6</v>
      </c>
      <c r="AX68" s="8">
        <f t="shared" ca="1" si="342"/>
        <v>6</v>
      </c>
      <c r="AY68" s="8">
        <f t="shared" ca="1" si="342"/>
        <v>6</v>
      </c>
      <c r="AZ68" s="8">
        <f t="shared" ca="1" si="342"/>
        <v>6</v>
      </c>
      <c r="BA68" s="8">
        <f t="shared" ref="BA68:BD68" ca="1" si="343">INDIRECT(ADDRESS(ROW($A$14)+8*(COLUMN(BA67)-14),4))</f>
        <v>0</v>
      </c>
      <c r="BB68" s="8">
        <f t="shared" ca="1" si="343"/>
        <v>8</v>
      </c>
      <c r="BC68" s="8">
        <f t="shared" ca="1" si="343"/>
        <v>6</v>
      </c>
      <c r="BD68" s="8">
        <f t="shared" ca="1" si="343"/>
        <v>6</v>
      </c>
      <c r="BE68" s="8"/>
      <c r="BF68" s="8"/>
    </row>
    <row r="69" spans="1:59" ht="12" thickBot="1" x14ac:dyDescent="0.25">
      <c r="A69" s="45" t="s">
        <v>7</v>
      </c>
      <c r="B69" s="54">
        <v>1</v>
      </c>
      <c r="C69" s="68">
        <v>3</v>
      </c>
      <c r="D69" s="55">
        <v>5</v>
      </c>
      <c r="E69" s="56">
        <v>6</v>
      </c>
      <c r="F69" s="56">
        <v>11</v>
      </c>
      <c r="G69" s="56">
        <v>11</v>
      </c>
      <c r="H69" s="56">
        <v>11</v>
      </c>
      <c r="I69" s="58"/>
      <c r="J69" s="77"/>
      <c r="K69" s="61">
        <f t="shared" si="339"/>
        <v>48</v>
      </c>
      <c r="M69" s="17" t="s">
        <v>10</v>
      </c>
      <c r="N69" s="7">
        <f ca="1">INDIRECT(ADDRESS(ROW($A$14)+8*(COLUMN(N68)-14),5))</f>
        <v>9</v>
      </c>
      <c r="O69" s="8">
        <f t="shared" ref="O69:AK69" ca="1" si="344">INDIRECT(ADDRESS(ROW($A$14)+8*(COLUMN(O68)-14),5))</f>
        <v>19</v>
      </c>
      <c r="P69" s="8">
        <f t="shared" ca="1" si="344"/>
        <v>9</v>
      </c>
      <c r="Q69" s="8">
        <f t="shared" ca="1" si="344"/>
        <v>9</v>
      </c>
      <c r="R69" s="8">
        <f t="shared" ca="1" si="344"/>
        <v>11</v>
      </c>
      <c r="S69" s="8">
        <f t="shared" ca="1" si="344"/>
        <v>10</v>
      </c>
      <c r="T69" s="8">
        <f t="shared" ca="1" si="344"/>
        <v>10</v>
      </c>
      <c r="U69" s="8">
        <f t="shared" ca="1" si="344"/>
        <v>18</v>
      </c>
      <c r="V69" s="8">
        <f t="shared" ca="1" si="344"/>
        <v>18</v>
      </c>
      <c r="W69" s="8">
        <f t="shared" ca="1" si="344"/>
        <v>16</v>
      </c>
      <c r="X69" s="8">
        <f t="shared" ca="1" si="344"/>
        <v>13</v>
      </c>
      <c r="Y69" s="8">
        <f t="shared" ca="1" si="344"/>
        <v>15</v>
      </c>
      <c r="Z69" s="8">
        <f t="shared" ca="1" si="344"/>
        <v>13</v>
      </c>
      <c r="AA69" s="8">
        <f t="shared" ca="1" si="344"/>
        <v>12</v>
      </c>
      <c r="AB69" s="8">
        <f t="shared" ca="1" si="344"/>
        <v>11</v>
      </c>
      <c r="AC69" s="8">
        <f t="shared" ca="1" si="344"/>
        <v>12</v>
      </c>
      <c r="AD69" s="8">
        <f t="shared" ca="1" si="344"/>
        <v>12</v>
      </c>
      <c r="AE69" s="8">
        <f t="shared" ca="1" si="344"/>
        <v>11</v>
      </c>
      <c r="AF69" s="8">
        <f t="shared" ca="1" si="344"/>
        <v>11</v>
      </c>
      <c r="AG69" s="8">
        <f t="shared" ca="1" si="344"/>
        <v>11</v>
      </c>
      <c r="AH69" s="8">
        <f t="shared" ca="1" si="344"/>
        <v>12</v>
      </c>
      <c r="AI69" s="8">
        <f t="shared" ca="1" si="344"/>
        <v>6</v>
      </c>
      <c r="AJ69" s="8">
        <f t="shared" ca="1" si="344"/>
        <v>11</v>
      </c>
      <c r="AK69" s="8">
        <f t="shared" ca="1" si="344"/>
        <v>12</v>
      </c>
      <c r="AL69" s="8">
        <f t="shared" ref="AL69:AS69" ca="1" si="345">INDIRECT(ADDRESS(ROW($A$14)+8*(COLUMN(AL68)-14),5))</f>
        <v>8</v>
      </c>
      <c r="AM69" s="8">
        <f t="shared" ca="1" si="345"/>
        <v>12</v>
      </c>
      <c r="AN69" s="8">
        <f t="shared" ca="1" si="345"/>
        <v>11</v>
      </c>
      <c r="AO69" s="8">
        <f t="shared" ca="1" si="345"/>
        <v>11</v>
      </c>
      <c r="AP69" s="8">
        <f t="shared" ca="1" si="345"/>
        <v>12</v>
      </c>
      <c r="AQ69" s="8">
        <f t="shared" ca="1" si="345"/>
        <v>12</v>
      </c>
      <c r="AR69" s="8">
        <f t="shared" ca="1" si="345"/>
        <v>12</v>
      </c>
      <c r="AS69" s="8">
        <f t="shared" ca="1" si="345"/>
        <v>11</v>
      </c>
      <c r="AT69" s="8">
        <f t="shared" ref="AT69:AZ69" ca="1" si="346">INDIRECT(ADDRESS(ROW($A$14)+8*(COLUMN(AT68)-14),5))</f>
        <v>11</v>
      </c>
      <c r="AU69" s="8">
        <f t="shared" ca="1" si="346"/>
        <v>11</v>
      </c>
      <c r="AV69" s="8">
        <f t="shared" ca="1" si="346"/>
        <v>11</v>
      </c>
      <c r="AW69" s="8">
        <f t="shared" ca="1" si="346"/>
        <v>10</v>
      </c>
      <c r="AX69" s="8">
        <f t="shared" ca="1" si="346"/>
        <v>5</v>
      </c>
      <c r="AY69" s="8">
        <f t="shared" ca="1" si="346"/>
        <v>6</v>
      </c>
      <c r="AZ69" s="8">
        <f t="shared" ca="1" si="346"/>
        <v>6</v>
      </c>
      <c r="BA69" s="8">
        <f t="shared" ref="BA69:BD69" ca="1" si="347">INDIRECT(ADDRESS(ROW($A$14)+8*(COLUMN(BA68)-14),5))</f>
        <v>0</v>
      </c>
      <c r="BB69" s="8">
        <f t="shared" ca="1" si="347"/>
        <v>6</v>
      </c>
      <c r="BC69" s="8">
        <f t="shared" ca="1" si="347"/>
        <v>6</v>
      </c>
      <c r="BD69" s="8">
        <f t="shared" ca="1" si="347"/>
        <v>6</v>
      </c>
      <c r="BE69" s="8"/>
      <c r="BF69" s="8"/>
    </row>
    <row r="70" spans="1:59" ht="12" thickBot="1" x14ac:dyDescent="0.25">
      <c r="A70" s="46" t="s">
        <v>71</v>
      </c>
      <c r="B70" s="62">
        <f>SUM(B67:B69)</f>
        <v>5</v>
      </c>
      <c r="C70" s="63">
        <f>SUM(C67:C69)</f>
        <v>6</v>
      </c>
      <c r="D70" s="64">
        <f t="shared" ref="D70" si="348">SUM(D67:D69)</f>
        <v>12</v>
      </c>
      <c r="E70" s="63">
        <f t="shared" ref="E70" si="349">SUM(E67:E69)</f>
        <v>18</v>
      </c>
      <c r="F70" s="63">
        <f t="shared" ref="F70" si="350">SUM(F67:F69)</f>
        <v>23</v>
      </c>
      <c r="G70" s="63">
        <f t="shared" ref="G70" si="351">SUM(G67:G69)</f>
        <v>29</v>
      </c>
      <c r="H70" s="63">
        <f t="shared" ref="H70" si="352">SUM(H67:H69)</f>
        <v>27</v>
      </c>
      <c r="I70" s="65">
        <f t="shared" ref="I70" si="353">SUM(I67:I69)</f>
        <v>5</v>
      </c>
      <c r="J70" s="74"/>
      <c r="K70" s="66">
        <f>SUM(K67:K69)</f>
        <v>125</v>
      </c>
      <c r="M70" s="17" t="s">
        <v>11</v>
      </c>
      <c r="N70" s="7">
        <f ca="1">INDIRECT(ADDRESS(ROW($A$14)+8*(COLUMN(N69)-14),6))</f>
        <v>12</v>
      </c>
      <c r="O70" s="8">
        <f t="shared" ref="O70:AK70" ca="1" si="354">INDIRECT(ADDRESS(ROW($A$14)+8*(COLUMN(O69)-14),6))</f>
        <v>24</v>
      </c>
      <c r="P70" s="8">
        <f t="shared" ca="1" si="354"/>
        <v>11</v>
      </c>
      <c r="Q70" s="8">
        <f t="shared" ca="1" si="354"/>
        <v>16</v>
      </c>
      <c r="R70" s="8">
        <f t="shared" ca="1" si="354"/>
        <v>17</v>
      </c>
      <c r="S70" s="8">
        <f t="shared" ca="1" si="354"/>
        <v>16</v>
      </c>
      <c r="T70" s="8">
        <f t="shared" ca="1" si="354"/>
        <v>11</v>
      </c>
      <c r="U70" s="8">
        <f t="shared" ca="1" si="354"/>
        <v>23</v>
      </c>
      <c r="V70" s="8">
        <f t="shared" ca="1" si="354"/>
        <v>16</v>
      </c>
      <c r="W70" s="8">
        <f t="shared" ca="1" si="354"/>
        <v>16</v>
      </c>
      <c r="X70" s="8">
        <f t="shared" ca="1" si="354"/>
        <v>18</v>
      </c>
      <c r="Y70" s="8">
        <f t="shared" ca="1" si="354"/>
        <v>17</v>
      </c>
      <c r="Z70" s="8">
        <f t="shared" ca="1" si="354"/>
        <v>15</v>
      </c>
      <c r="AA70" s="8">
        <f t="shared" ca="1" si="354"/>
        <v>18</v>
      </c>
      <c r="AB70" s="8">
        <f t="shared" ca="1" si="354"/>
        <v>17</v>
      </c>
      <c r="AC70" s="8">
        <f t="shared" ca="1" si="354"/>
        <v>19</v>
      </c>
      <c r="AD70" s="8">
        <f t="shared" ca="1" si="354"/>
        <v>12</v>
      </c>
      <c r="AE70" s="8">
        <f t="shared" ca="1" si="354"/>
        <v>10</v>
      </c>
      <c r="AF70" s="8">
        <f t="shared" ca="1" si="354"/>
        <v>12</v>
      </c>
      <c r="AG70" s="8">
        <f t="shared" ca="1" si="354"/>
        <v>17</v>
      </c>
      <c r="AH70" s="8">
        <f t="shared" ca="1" si="354"/>
        <v>12</v>
      </c>
      <c r="AI70" s="8">
        <f t="shared" ca="1" si="354"/>
        <v>11</v>
      </c>
      <c r="AJ70" s="8">
        <f t="shared" ca="1" si="354"/>
        <v>12</v>
      </c>
      <c r="AK70" s="8">
        <f t="shared" ca="1" si="354"/>
        <v>12</v>
      </c>
      <c r="AL70" s="8">
        <f t="shared" ref="AL70:AS70" ca="1" si="355">INDIRECT(ADDRESS(ROW($A$14)+8*(COLUMN(AL69)-14),6))</f>
        <v>12</v>
      </c>
      <c r="AM70" s="8">
        <f t="shared" ca="1" si="355"/>
        <v>11</v>
      </c>
      <c r="AN70" s="8">
        <f t="shared" ca="1" si="355"/>
        <v>11</v>
      </c>
      <c r="AO70" s="8">
        <f t="shared" ca="1" si="355"/>
        <v>12</v>
      </c>
      <c r="AP70" s="8">
        <f t="shared" ca="1" si="355"/>
        <v>6</v>
      </c>
      <c r="AQ70" s="8">
        <f t="shared" ca="1" si="355"/>
        <v>6</v>
      </c>
      <c r="AR70" s="8">
        <f t="shared" ca="1" si="355"/>
        <v>6</v>
      </c>
      <c r="AS70" s="8">
        <f t="shared" ca="1" si="355"/>
        <v>5</v>
      </c>
      <c r="AT70" s="8">
        <f t="shared" ref="AT70:AZ70" ca="1" si="356">INDIRECT(ADDRESS(ROW($A$14)+8*(COLUMN(AT69)-14),6))</f>
        <v>8</v>
      </c>
      <c r="AU70" s="8">
        <f t="shared" ca="1" si="356"/>
        <v>6</v>
      </c>
      <c r="AV70" s="8">
        <f t="shared" ca="1" si="356"/>
        <v>6</v>
      </c>
      <c r="AW70" s="8">
        <f t="shared" ca="1" si="356"/>
        <v>6</v>
      </c>
      <c r="AX70" s="8">
        <f t="shared" ca="1" si="356"/>
        <v>7</v>
      </c>
      <c r="AY70" s="8">
        <f t="shared" ca="1" si="356"/>
        <v>6</v>
      </c>
      <c r="AZ70" s="8">
        <f t="shared" ca="1" si="356"/>
        <v>11</v>
      </c>
      <c r="BA70" s="8">
        <f t="shared" ref="BA70:BD70" ca="1" si="357">INDIRECT(ADDRESS(ROW($A$14)+8*(COLUMN(BA69)-14),6))</f>
        <v>0</v>
      </c>
      <c r="BB70" s="8">
        <f t="shared" ca="1" si="357"/>
        <v>7</v>
      </c>
      <c r="BC70" s="8">
        <f t="shared" ca="1" si="357"/>
        <v>6</v>
      </c>
      <c r="BD70" s="8">
        <f t="shared" ca="1" si="357"/>
        <v>8</v>
      </c>
      <c r="BE70" s="8"/>
      <c r="BF70" s="8"/>
    </row>
    <row r="71" spans="1:59" x14ac:dyDescent="0.2">
      <c r="M71" s="17" t="s">
        <v>12</v>
      </c>
      <c r="N71" s="7">
        <f ca="1">INDIRECT(ADDRESS(ROW($A$14)+8*(COLUMN(N70)-14),7))</f>
        <v>31</v>
      </c>
      <c r="O71" s="8">
        <f t="shared" ref="O71:AK71" ca="1" si="358">INDIRECT(ADDRESS(ROW($A$14)+8*(COLUMN(O70)-14),7))</f>
        <v>40</v>
      </c>
      <c r="P71" s="8">
        <f t="shared" ca="1" si="358"/>
        <v>17</v>
      </c>
      <c r="Q71" s="8">
        <f t="shared" ca="1" si="358"/>
        <v>18</v>
      </c>
      <c r="R71" s="8">
        <f t="shared" ca="1" si="358"/>
        <v>16</v>
      </c>
      <c r="S71" s="8">
        <f t="shared" ca="1" si="358"/>
        <v>15</v>
      </c>
      <c r="T71" s="8">
        <f t="shared" ca="1" si="358"/>
        <v>13</v>
      </c>
      <c r="U71" s="8">
        <f t="shared" ca="1" si="358"/>
        <v>29</v>
      </c>
      <c r="V71" s="8">
        <f t="shared" ca="1" si="358"/>
        <v>28</v>
      </c>
      <c r="W71" s="8">
        <f t="shared" ca="1" si="358"/>
        <v>31</v>
      </c>
      <c r="X71" s="8">
        <f t="shared" ca="1" si="358"/>
        <v>28</v>
      </c>
      <c r="Y71" s="8">
        <f t="shared" ca="1" si="358"/>
        <v>29</v>
      </c>
      <c r="Z71" s="8">
        <f t="shared" ca="1" si="358"/>
        <v>25</v>
      </c>
      <c r="AA71" s="8">
        <f t="shared" ca="1" si="358"/>
        <v>18</v>
      </c>
      <c r="AB71" s="8">
        <f t="shared" ca="1" si="358"/>
        <v>23</v>
      </c>
      <c r="AC71" s="8">
        <f t="shared" ca="1" si="358"/>
        <v>11</v>
      </c>
      <c r="AD71" s="8">
        <f t="shared" ca="1" si="358"/>
        <v>11</v>
      </c>
      <c r="AE71" s="8">
        <f t="shared" ca="1" si="358"/>
        <v>16</v>
      </c>
      <c r="AF71" s="8">
        <f t="shared" ca="1" si="358"/>
        <v>12</v>
      </c>
      <c r="AG71" s="8">
        <f t="shared" ca="1" si="358"/>
        <v>11</v>
      </c>
      <c r="AH71" s="8">
        <f t="shared" ca="1" si="358"/>
        <v>10</v>
      </c>
      <c r="AI71" s="8">
        <f t="shared" ca="1" si="358"/>
        <v>11</v>
      </c>
      <c r="AJ71" s="8">
        <f t="shared" ca="1" si="358"/>
        <v>12</v>
      </c>
      <c r="AK71" s="8">
        <f t="shared" ca="1" si="358"/>
        <v>12</v>
      </c>
      <c r="AL71" s="8">
        <f t="shared" ref="AL71:AS71" ca="1" si="359">INDIRECT(ADDRESS(ROW($A$14)+8*(COLUMN(AL70)-14),7))</f>
        <v>11</v>
      </c>
      <c r="AM71" s="8">
        <f t="shared" ca="1" si="359"/>
        <v>12</v>
      </c>
      <c r="AN71" s="8">
        <f t="shared" ca="1" si="359"/>
        <v>11</v>
      </c>
      <c r="AO71" s="8">
        <f t="shared" ca="1" si="359"/>
        <v>12</v>
      </c>
      <c r="AP71" s="8">
        <f t="shared" ca="1" si="359"/>
        <v>9</v>
      </c>
      <c r="AQ71" s="8">
        <f t="shared" ca="1" si="359"/>
        <v>6</v>
      </c>
      <c r="AR71" s="8">
        <f t="shared" ca="1" si="359"/>
        <v>12</v>
      </c>
      <c r="AS71" s="8">
        <f t="shared" ca="1" si="359"/>
        <v>17</v>
      </c>
      <c r="AT71" s="8">
        <f t="shared" ref="AT71:AZ71" ca="1" si="360">INDIRECT(ADDRESS(ROW($A$14)+8*(COLUMN(AT70)-14),7))</f>
        <v>11.333333333333334</v>
      </c>
      <c r="AU71" s="8">
        <f t="shared" ca="1" si="360"/>
        <v>12</v>
      </c>
      <c r="AV71" s="8">
        <f t="shared" ca="1" si="360"/>
        <v>8</v>
      </c>
      <c r="AW71" s="8">
        <f t="shared" ca="1" si="360"/>
        <v>8</v>
      </c>
      <c r="AX71" s="8">
        <f t="shared" ca="1" si="360"/>
        <v>10.003</v>
      </c>
      <c r="AY71" s="8">
        <f t="shared" ca="1" si="360"/>
        <v>7.9996600000000004</v>
      </c>
      <c r="AZ71" s="8">
        <f t="shared" ca="1" si="360"/>
        <v>4.67</v>
      </c>
      <c r="BA71" s="8">
        <f t="shared" ref="BA71:BD71" ca="1" si="361">INDIRECT(ADDRESS(ROW($A$14)+8*(COLUMN(BA70)-14),7))</f>
        <v>0</v>
      </c>
      <c r="BB71" s="8">
        <f t="shared" ca="1" si="361"/>
        <v>8</v>
      </c>
      <c r="BC71" s="8">
        <f t="shared" ca="1" si="361"/>
        <v>12</v>
      </c>
      <c r="BD71" s="8">
        <f t="shared" ca="1" si="361"/>
        <v>6</v>
      </c>
      <c r="BE71" s="8"/>
      <c r="BF71" s="8"/>
    </row>
    <row r="72" spans="1:59" ht="12" thickBot="1" x14ac:dyDescent="0.25">
      <c r="M72" s="17" t="s">
        <v>15</v>
      </c>
      <c r="N72" s="7">
        <f ca="1">INDIRECT(ADDRESS(ROW($A$14)+8*(COLUMN(N71)-14),8))</f>
        <v>12</v>
      </c>
      <c r="O72" s="10">
        <f t="shared" ref="O72:AK72" ca="1" si="362">INDIRECT(ADDRESS(ROW($A$14)+8*(COLUMN(O71)-14),8))</f>
        <v>17</v>
      </c>
      <c r="P72" s="10">
        <f t="shared" ca="1" si="362"/>
        <v>20</v>
      </c>
      <c r="Q72" s="10">
        <f t="shared" ca="1" si="362"/>
        <v>13</v>
      </c>
      <c r="R72" s="10">
        <f t="shared" ca="1" si="362"/>
        <v>8</v>
      </c>
      <c r="S72" s="10">
        <f t="shared" ca="1" si="362"/>
        <v>10</v>
      </c>
      <c r="T72" s="10">
        <f t="shared" ca="1" si="362"/>
        <v>12</v>
      </c>
      <c r="U72" s="10">
        <f t="shared" ca="1" si="362"/>
        <v>27</v>
      </c>
      <c r="V72" s="10">
        <f t="shared" ca="1" si="362"/>
        <v>27</v>
      </c>
      <c r="W72" s="10">
        <f t="shared" ca="1" si="362"/>
        <v>31</v>
      </c>
      <c r="X72" s="10">
        <f t="shared" ca="1" si="362"/>
        <v>33</v>
      </c>
      <c r="Y72" s="10">
        <f t="shared" ca="1" si="362"/>
        <v>21</v>
      </c>
      <c r="Z72" s="10">
        <f t="shared" ca="1" si="362"/>
        <v>21</v>
      </c>
      <c r="AA72" s="10">
        <f t="shared" ca="1" si="362"/>
        <v>13</v>
      </c>
      <c r="AB72" s="10">
        <f t="shared" ca="1" si="362"/>
        <v>13</v>
      </c>
      <c r="AC72" s="10">
        <f t="shared" ca="1" si="362"/>
        <v>12</v>
      </c>
      <c r="AD72" s="10">
        <f t="shared" ca="1" si="362"/>
        <v>17</v>
      </c>
      <c r="AE72" s="10">
        <f t="shared" ca="1" si="362"/>
        <v>17</v>
      </c>
      <c r="AF72" s="10">
        <f t="shared" ca="1" si="362"/>
        <v>16</v>
      </c>
      <c r="AG72" s="10">
        <f t="shared" ca="1" si="362"/>
        <v>16</v>
      </c>
      <c r="AH72" s="10">
        <f t="shared" ca="1" si="362"/>
        <v>16</v>
      </c>
      <c r="AI72" s="10">
        <f t="shared" ca="1" si="362"/>
        <v>8</v>
      </c>
      <c r="AJ72" s="10">
        <f t="shared" ca="1" si="362"/>
        <v>22</v>
      </c>
      <c r="AK72" s="10">
        <f t="shared" ca="1" si="362"/>
        <v>24</v>
      </c>
      <c r="AL72" s="10">
        <f t="shared" ref="AL72:AS72" ca="1" si="363">INDIRECT(ADDRESS(ROW($A$14)+8*(COLUMN(AL71)-14),8))</f>
        <v>25</v>
      </c>
      <c r="AM72" s="10">
        <f t="shared" ca="1" si="363"/>
        <v>18</v>
      </c>
      <c r="AN72" s="10">
        <f t="shared" ca="1" si="363"/>
        <v>10</v>
      </c>
      <c r="AO72" s="10">
        <f t="shared" ca="1" si="363"/>
        <v>10</v>
      </c>
      <c r="AP72" s="10">
        <f t="shared" ca="1" si="363"/>
        <v>11</v>
      </c>
      <c r="AQ72" s="10">
        <f t="shared" ca="1" si="363"/>
        <v>12</v>
      </c>
      <c r="AR72" s="10">
        <f t="shared" ca="1" si="363"/>
        <v>0</v>
      </c>
      <c r="AS72" s="10">
        <f t="shared" ca="1" si="363"/>
        <v>18</v>
      </c>
      <c r="AT72" s="10">
        <f t="shared" ref="AT72:AZ72" ca="1" si="364">INDIRECT(ADDRESS(ROW($A$14)+8*(COLUMN(AT71)-14),8))</f>
        <v>8</v>
      </c>
      <c r="AU72" s="10">
        <f t="shared" ca="1" si="364"/>
        <v>8</v>
      </c>
      <c r="AV72" s="10">
        <f t="shared" ca="1" si="364"/>
        <v>8</v>
      </c>
      <c r="AW72" s="10">
        <f t="shared" ca="1" si="364"/>
        <v>4</v>
      </c>
      <c r="AX72" s="10">
        <f t="shared" ca="1" si="364"/>
        <v>12</v>
      </c>
      <c r="AY72" s="10">
        <f t="shared" ca="1" si="364"/>
        <v>11.999929999999999</v>
      </c>
      <c r="AZ72" s="10">
        <f t="shared" ca="1" si="364"/>
        <v>7.99</v>
      </c>
      <c r="BA72" s="10">
        <f t="shared" ref="BA72:BD72" ca="1" si="365">INDIRECT(ADDRESS(ROW($A$14)+8*(COLUMN(BA71)-14),8))</f>
        <v>0</v>
      </c>
      <c r="BB72" s="10">
        <f t="shared" ca="1" si="365"/>
        <v>5.33</v>
      </c>
      <c r="BC72" s="10">
        <f t="shared" ca="1" si="365"/>
        <v>6.66</v>
      </c>
      <c r="BD72" s="10">
        <f t="shared" ca="1" si="365"/>
        <v>6</v>
      </c>
      <c r="BE72" s="10"/>
      <c r="BF72" s="10"/>
    </row>
    <row r="73" spans="1:59" x14ac:dyDescent="0.2">
      <c r="A73" s="51" t="s">
        <v>25</v>
      </c>
      <c r="B73" s="39" t="s">
        <v>74</v>
      </c>
      <c r="C73" s="39"/>
      <c r="D73" s="39"/>
      <c r="E73" s="39"/>
      <c r="F73" s="39"/>
      <c r="G73" s="39"/>
      <c r="H73" s="39"/>
      <c r="I73" s="50"/>
      <c r="J73" s="39"/>
      <c r="K73" s="52"/>
      <c r="M73" s="17" t="s">
        <v>14</v>
      </c>
      <c r="N73" s="7">
        <f ca="1">INDIRECT(ADDRESS(ROW($A$14)+8*(COLUMN(N72)-14),9))</f>
        <v>0</v>
      </c>
      <c r="O73" s="10">
        <f t="shared" ref="O73:AK73" ca="1" si="366">INDIRECT(ADDRESS(ROW($A$14)+8*(COLUMN(O72)-14),9))</f>
        <v>6</v>
      </c>
      <c r="P73" s="10">
        <f t="shared" ca="1" si="366"/>
        <v>3</v>
      </c>
      <c r="Q73" s="10">
        <f t="shared" ca="1" si="366"/>
        <v>3</v>
      </c>
      <c r="R73" s="10">
        <f t="shared" ca="1" si="366"/>
        <v>2</v>
      </c>
      <c r="S73" s="10">
        <f t="shared" ca="1" si="366"/>
        <v>3</v>
      </c>
      <c r="T73" s="10">
        <f t="shared" ca="1" si="366"/>
        <v>2</v>
      </c>
      <c r="U73" s="10">
        <f t="shared" ca="1" si="366"/>
        <v>5</v>
      </c>
      <c r="V73" s="10">
        <f t="shared" ca="1" si="366"/>
        <v>0</v>
      </c>
      <c r="W73" s="10">
        <f t="shared" ca="1" si="366"/>
        <v>2</v>
      </c>
      <c r="X73" s="10">
        <f t="shared" ca="1" si="366"/>
        <v>3</v>
      </c>
      <c r="Y73" s="10">
        <f t="shared" ca="1" si="366"/>
        <v>4</v>
      </c>
      <c r="Z73" s="10">
        <f t="shared" ca="1" si="366"/>
        <v>0</v>
      </c>
      <c r="AA73" s="10">
        <f t="shared" ca="1" si="366"/>
        <v>6</v>
      </c>
      <c r="AB73" s="10">
        <f t="shared" ca="1" si="366"/>
        <v>6</v>
      </c>
      <c r="AC73" s="10">
        <f t="shared" ca="1" si="366"/>
        <v>16</v>
      </c>
      <c r="AD73" s="10">
        <f t="shared" ca="1" si="366"/>
        <v>15</v>
      </c>
      <c r="AE73" s="10">
        <f t="shared" ca="1" si="366"/>
        <v>16</v>
      </c>
      <c r="AF73" s="10">
        <f t="shared" ca="1" si="366"/>
        <v>17</v>
      </c>
      <c r="AG73" s="10">
        <f t="shared" ca="1" si="366"/>
        <v>18</v>
      </c>
      <c r="AH73" s="10">
        <f t="shared" ca="1" si="366"/>
        <v>17</v>
      </c>
      <c r="AI73" s="10">
        <f t="shared" ca="1" si="366"/>
        <v>18</v>
      </c>
      <c r="AJ73" s="10">
        <f t="shared" ca="1" si="366"/>
        <v>0</v>
      </c>
      <c r="AK73" s="10">
        <f t="shared" ca="1" si="366"/>
        <v>0</v>
      </c>
      <c r="AL73" s="10">
        <f t="shared" ref="AL73:AS73" ca="1" si="367">INDIRECT(ADDRESS(ROW($A$14)+8*(COLUMN(AL72)-14),9))</f>
        <v>0</v>
      </c>
      <c r="AM73" s="10">
        <f t="shared" ca="1" si="367"/>
        <v>0</v>
      </c>
      <c r="AN73" s="10">
        <f t="shared" ca="1" si="367"/>
        <v>0</v>
      </c>
      <c r="AO73" s="10">
        <f t="shared" ca="1" si="367"/>
        <v>0</v>
      </c>
      <c r="AP73" s="10">
        <f t="shared" ca="1" si="367"/>
        <v>0</v>
      </c>
      <c r="AQ73" s="10">
        <f t="shared" ca="1" si="367"/>
        <v>0</v>
      </c>
      <c r="AR73" s="10">
        <f t="shared" ca="1" si="367"/>
        <v>0</v>
      </c>
      <c r="AS73" s="10">
        <f t="shared" ca="1" si="367"/>
        <v>0</v>
      </c>
      <c r="AT73" s="10">
        <f t="shared" ref="AT73:AZ73" ca="1" si="368">INDIRECT(ADDRESS(ROW($A$14)+8*(COLUMN(AT72)-14),9))</f>
        <v>0</v>
      </c>
      <c r="AU73" s="10">
        <f t="shared" ca="1" si="368"/>
        <v>0</v>
      </c>
      <c r="AV73" s="10">
        <f t="shared" ca="1" si="368"/>
        <v>0</v>
      </c>
      <c r="AW73" s="10">
        <f t="shared" ca="1" si="368"/>
        <v>0</v>
      </c>
      <c r="AX73" s="10">
        <f t="shared" ca="1" si="368"/>
        <v>0</v>
      </c>
      <c r="AY73" s="10">
        <f t="shared" ca="1" si="368"/>
        <v>0</v>
      </c>
      <c r="AZ73" s="10">
        <f t="shared" ca="1" si="368"/>
        <v>0</v>
      </c>
      <c r="BA73" s="10">
        <f t="shared" ref="BA73:BD73" ca="1" si="369">INDIRECT(ADDRESS(ROW($A$14)+8*(COLUMN(BA72)-14),9))</f>
        <v>0</v>
      </c>
      <c r="BB73" s="10">
        <f t="shared" ca="1" si="369"/>
        <v>0</v>
      </c>
      <c r="BC73" s="10">
        <f t="shared" ca="1" si="369"/>
        <v>0</v>
      </c>
      <c r="BD73" s="10">
        <f t="shared" ca="1" si="369"/>
        <v>0</v>
      </c>
      <c r="BE73" s="10"/>
      <c r="BF73" s="10"/>
    </row>
    <row r="74" spans="1:59" ht="12" thickBot="1" x14ac:dyDescent="0.25">
      <c r="A74" s="44" t="s">
        <v>75</v>
      </c>
      <c r="B74" s="47" t="s">
        <v>16</v>
      </c>
      <c r="C74" s="48" t="s">
        <v>8</v>
      </c>
      <c r="D74" s="49" t="s">
        <v>9</v>
      </c>
      <c r="E74" s="48" t="s">
        <v>10</v>
      </c>
      <c r="F74" s="48" t="s">
        <v>11</v>
      </c>
      <c r="G74" s="48" t="s">
        <v>12</v>
      </c>
      <c r="H74" s="48" t="s">
        <v>73</v>
      </c>
      <c r="I74" s="44" t="s">
        <v>72</v>
      </c>
      <c r="J74" s="19"/>
      <c r="K74" s="53" t="s">
        <v>76</v>
      </c>
      <c r="M74" s="21" t="s">
        <v>54</v>
      </c>
      <c r="N74" s="12">
        <f ca="1">N66+N67</f>
        <v>8</v>
      </c>
      <c r="O74" s="13">
        <f ca="1">O66+O67</f>
        <v>16</v>
      </c>
      <c r="P74" s="13">
        <f t="shared" ref="P74:AI74" ca="1" si="370">P66+P67</f>
        <v>10</v>
      </c>
      <c r="Q74" s="13">
        <f t="shared" ca="1" si="370"/>
        <v>9</v>
      </c>
      <c r="R74" s="13">
        <f t="shared" ca="1" si="370"/>
        <v>10</v>
      </c>
      <c r="S74" s="13">
        <f t="shared" ca="1" si="370"/>
        <v>11</v>
      </c>
      <c r="T74" s="13">
        <f t="shared" ca="1" si="370"/>
        <v>9</v>
      </c>
      <c r="U74" s="13">
        <f t="shared" ca="1" si="370"/>
        <v>11</v>
      </c>
      <c r="V74" s="13">
        <f t="shared" ca="1" si="370"/>
        <v>11</v>
      </c>
      <c r="W74" s="13">
        <f t="shared" ca="1" si="370"/>
        <v>16</v>
      </c>
      <c r="X74" s="13">
        <f t="shared" ca="1" si="370"/>
        <v>11</v>
      </c>
      <c r="Y74" s="13">
        <f t="shared" ca="1" si="370"/>
        <v>15</v>
      </c>
      <c r="Z74" s="13">
        <f t="shared" ca="1" si="370"/>
        <v>15</v>
      </c>
      <c r="AA74" s="13">
        <f t="shared" ca="1" si="370"/>
        <v>10</v>
      </c>
      <c r="AB74" s="13">
        <f t="shared" ca="1" si="370"/>
        <v>10</v>
      </c>
      <c r="AC74" s="13">
        <f t="shared" ca="1" si="370"/>
        <v>10</v>
      </c>
      <c r="AD74" s="13">
        <f t="shared" ca="1" si="370"/>
        <v>11</v>
      </c>
      <c r="AE74" s="13">
        <f t="shared" ca="1" si="370"/>
        <v>12</v>
      </c>
      <c r="AF74" s="13">
        <f t="shared" ca="1" si="370"/>
        <v>11</v>
      </c>
      <c r="AG74" s="13">
        <f t="shared" ca="1" si="370"/>
        <v>11</v>
      </c>
      <c r="AH74" s="13">
        <f t="shared" ca="1" si="370"/>
        <v>12</v>
      </c>
      <c r="AI74" s="13">
        <f t="shared" ca="1" si="370"/>
        <v>12</v>
      </c>
      <c r="AJ74" s="13">
        <f t="shared" ref="AJ74:AK74" ca="1" si="371">AJ66+AJ67</f>
        <v>10</v>
      </c>
      <c r="AK74" s="13">
        <f t="shared" ca="1" si="371"/>
        <v>13</v>
      </c>
      <c r="AL74" s="13">
        <f t="shared" ref="AL74" ca="1" si="372">AL66+AL67</f>
        <v>13</v>
      </c>
      <c r="AM74" s="13">
        <f t="shared" ref="AM74:AS74" ca="1" si="373">AM66+AM67</f>
        <v>11</v>
      </c>
      <c r="AN74" s="13">
        <f t="shared" ca="1" si="373"/>
        <v>12</v>
      </c>
      <c r="AO74" s="13">
        <f t="shared" ca="1" si="373"/>
        <v>11</v>
      </c>
      <c r="AP74" s="13">
        <f t="shared" ca="1" si="373"/>
        <v>13</v>
      </c>
      <c r="AQ74" s="13">
        <f t="shared" ca="1" si="373"/>
        <v>13</v>
      </c>
      <c r="AR74" s="13">
        <f t="shared" ca="1" si="373"/>
        <v>10</v>
      </c>
      <c r="AS74" s="13">
        <f t="shared" ca="1" si="373"/>
        <v>7</v>
      </c>
      <c r="AT74" s="13">
        <f t="shared" ref="AT74:AZ74" ca="1" si="374">AT66+AT67</f>
        <v>10</v>
      </c>
      <c r="AU74" s="13">
        <f t="shared" ca="1" si="374"/>
        <v>11</v>
      </c>
      <c r="AV74" s="13">
        <f t="shared" ca="1" si="374"/>
        <v>11</v>
      </c>
      <c r="AW74" s="13">
        <f t="shared" ca="1" si="374"/>
        <v>14</v>
      </c>
      <c r="AX74" s="13">
        <f t="shared" ca="1" si="374"/>
        <v>13</v>
      </c>
      <c r="AY74" s="13">
        <f t="shared" ca="1" si="374"/>
        <v>12</v>
      </c>
      <c r="AZ74" s="13">
        <f t="shared" ca="1" si="374"/>
        <v>8</v>
      </c>
      <c r="BA74" s="13">
        <f t="shared" ref="BA74:BD74" ca="1" si="375">BA66+BA67</f>
        <v>0</v>
      </c>
      <c r="BB74" s="13">
        <f t="shared" ca="1" si="375"/>
        <v>2</v>
      </c>
      <c r="BC74" s="13">
        <f t="shared" ca="1" si="375"/>
        <v>2</v>
      </c>
      <c r="BD74" s="13">
        <f t="shared" ca="1" si="375"/>
        <v>3</v>
      </c>
      <c r="BE74" s="13"/>
      <c r="BF74" s="13"/>
    </row>
    <row r="75" spans="1:59" x14ac:dyDescent="0.2">
      <c r="A75" s="45" t="s">
        <v>5</v>
      </c>
      <c r="B75" s="54">
        <v>4</v>
      </c>
      <c r="C75" s="2">
        <v>2</v>
      </c>
      <c r="D75" s="55">
        <v>5</v>
      </c>
      <c r="E75" s="56">
        <v>6</v>
      </c>
      <c r="F75" s="57">
        <v>5</v>
      </c>
      <c r="G75" s="57">
        <v>12</v>
      </c>
      <c r="H75" s="57">
        <v>11</v>
      </c>
      <c r="I75" s="58"/>
      <c r="J75" s="75"/>
      <c r="K75" s="59">
        <f>SUM(B75:I75)</f>
        <v>45</v>
      </c>
      <c r="M75" s="22" t="s">
        <v>55</v>
      </c>
      <c r="N75" s="6">
        <f ca="1">N68+N69</f>
        <v>18</v>
      </c>
      <c r="O75" s="11">
        <f ca="1">O68+O69</f>
        <v>36</v>
      </c>
      <c r="P75" s="11">
        <f t="shared" ref="P75:AI75" ca="1" si="376">P68+P69</f>
        <v>17</v>
      </c>
      <c r="Q75" s="11">
        <f t="shared" ca="1" si="376"/>
        <v>17</v>
      </c>
      <c r="R75" s="11">
        <f t="shared" ca="1" si="376"/>
        <v>19</v>
      </c>
      <c r="S75" s="11">
        <f t="shared" ca="1" si="376"/>
        <v>18</v>
      </c>
      <c r="T75" s="11">
        <f t="shared" ca="1" si="376"/>
        <v>20</v>
      </c>
      <c r="U75" s="11">
        <f t="shared" ca="1" si="376"/>
        <v>30</v>
      </c>
      <c r="V75" s="11">
        <f t="shared" ca="1" si="376"/>
        <v>30</v>
      </c>
      <c r="W75" s="11">
        <f t="shared" ca="1" si="376"/>
        <v>29</v>
      </c>
      <c r="X75" s="11">
        <f t="shared" ca="1" si="376"/>
        <v>25</v>
      </c>
      <c r="Y75" s="11">
        <f t="shared" ca="1" si="376"/>
        <v>26</v>
      </c>
      <c r="Z75" s="11">
        <f t="shared" ca="1" si="376"/>
        <v>24</v>
      </c>
      <c r="AA75" s="11">
        <f t="shared" ca="1" si="376"/>
        <v>24</v>
      </c>
      <c r="AB75" s="11">
        <f t="shared" ca="1" si="376"/>
        <v>22</v>
      </c>
      <c r="AC75" s="11">
        <f t="shared" ca="1" si="376"/>
        <v>24</v>
      </c>
      <c r="AD75" s="11">
        <f t="shared" ca="1" si="376"/>
        <v>23</v>
      </c>
      <c r="AE75" s="11">
        <f t="shared" ca="1" si="376"/>
        <v>17</v>
      </c>
      <c r="AF75" s="11">
        <f t="shared" ca="1" si="376"/>
        <v>17</v>
      </c>
      <c r="AG75" s="11">
        <f t="shared" ca="1" si="376"/>
        <v>19</v>
      </c>
      <c r="AH75" s="11">
        <f t="shared" ca="1" si="376"/>
        <v>18</v>
      </c>
      <c r="AI75" s="11">
        <f t="shared" ca="1" si="376"/>
        <v>12</v>
      </c>
      <c r="AJ75" s="11">
        <f t="shared" ref="AJ75:AK75" ca="1" si="377">AJ68+AJ69</f>
        <v>17</v>
      </c>
      <c r="AK75" s="11">
        <f t="shared" ca="1" si="377"/>
        <v>18</v>
      </c>
      <c r="AL75" s="11">
        <f t="shared" ref="AL75" ca="1" si="378">AL68+AL69</f>
        <v>16</v>
      </c>
      <c r="AM75" s="11">
        <f t="shared" ref="AM75:AS75" ca="1" si="379">AM68+AM69</f>
        <v>18</v>
      </c>
      <c r="AN75" s="11">
        <f t="shared" ca="1" si="379"/>
        <v>17</v>
      </c>
      <c r="AO75" s="11">
        <f t="shared" ca="1" si="379"/>
        <v>17</v>
      </c>
      <c r="AP75" s="11">
        <f t="shared" ca="1" si="379"/>
        <v>19</v>
      </c>
      <c r="AQ75" s="11">
        <f t="shared" ca="1" si="379"/>
        <v>19</v>
      </c>
      <c r="AR75" s="11">
        <f t="shared" ca="1" si="379"/>
        <v>19</v>
      </c>
      <c r="AS75" s="11">
        <f t="shared" ca="1" si="379"/>
        <v>17</v>
      </c>
      <c r="AT75" s="11">
        <f t="shared" ref="AT75:AZ75" ca="1" si="380">AT68+AT69</f>
        <v>17</v>
      </c>
      <c r="AU75" s="11">
        <f t="shared" ca="1" si="380"/>
        <v>17</v>
      </c>
      <c r="AV75" s="11">
        <f t="shared" ca="1" si="380"/>
        <v>17</v>
      </c>
      <c r="AW75" s="11">
        <f t="shared" ca="1" si="380"/>
        <v>16</v>
      </c>
      <c r="AX75" s="11">
        <f t="shared" ca="1" si="380"/>
        <v>11</v>
      </c>
      <c r="AY75" s="11">
        <f t="shared" ca="1" si="380"/>
        <v>12</v>
      </c>
      <c r="AZ75" s="11">
        <f t="shared" ca="1" si="380"/>
        <v>12</v>
      </c>
      <c r="BA75" s="11">
        <f t="shared" ref="BA75:BD75" ca="1" si="381">BA68+BA69</f>
        <v>0</v>
      </c>
      <c r="BB75" s="11">
        <f t="shared" ca="1" si="381"/>
        <v>14</v>
      </c>
      <c r="BC75" s="11">
        <f t="shared" ca="1" si="381"/>
        <v>12</v>
      </c>
      <c r="BD75" s="11">
        <f t="shared" ca="1" si="381"/>
        <v>12</v>
      </c>
      <c r="BE75" s="11"/>
      <c r="BF75" s="11"/>
    </row>
    <row r="76" spans="1:59" x14ac:dyDescent="0.2">
      <c r="A76" s="45" t="s">
        <v>6</v>
      </c>
      <c r="B76" s="54">
        <v>0</v>
      </c>
      <c r="C76" s="2">
        <v>2</v>
      </c>
      <c r="D76" s="2">
        <v>2</v>
      </c>
      <c r="E76" s="2">
        <v>6</v>
      </c>
      <c r="F76" s="2">
        <v>5</v>
      </c>
      <c r="G76" s="2">
        <v>6</v>
      </c>
      <c r="H76" s="2">
        <v>6</v>
      </c>
      <c r="I76" s="2">
        <v>0</v>
      </c>
      <c r="J76" s="76"/>
      <c r="K76" s="60">
        <f t="shared" ref="K76:K77" si="382">SUM(B76:I76)</f>
        <v>27</v>
      </c>
      <c r="M76" s="22" t="s">
        <v>58</v>
      </c>
      <c r="N76" s="6">
        <f ca="1">N70+N71</f>
        <v>43</v>
      </c>
      <c r="O76" s="11">
        <f ca="1">O70+O71</f>
        <v>64</v>
      </c>
      <c r="P76" s="11">
        <f t="shared" ref="P76:AI76" ca="1" si="383">P70+P71</f>
        <v>28</v>
      </c>
      <c r="Q76" s="11">
        <f t="shared" ca="1" si="383"/>
        <v>34</v>
      </c>
      <c r="R76" s="11">
        <f t="shared" ca="1" si="383"/>
        <v>33</v>
      </c>
      <c r="S76" s="11">
        <f t="shared" ca="1" si="383"/>
        <v>31</v>
      </c>
      <c r="T76" s="11">
        <f t="shared" ca="1" si="383"/>
        <v>24</v>
      </c>
      <c r="U76" s="11">
        <f t="shared" ca="1" si="383"/>
        <v>52</v>
      </c>
      <c r="V76" s="11">
        <f t="shared" ca="1" si="383"/>
        <v>44</v>
      </c>
      <c r="W76" s="11">
        <f t="shared" ca="1" si="383"/>
        <v>47</v>
      </c>
      <c r="X76" s="11">
        <f t="shared" ca="1" si="383"/>
        <v>46</v>
      </c>
      <c r="Y76" s="11">
        <f t="shared" ca="1" si="383"/>
        <v>46</v>
      </c>
      <c r="Z76" s="11">
        <f t="shared" ca="1" si="383"/>
        <v>40</v>
      </c>
      <c r="AA76" s="11">
        <f t="shared" ca="1" si="383"/>
        <v>36</v>
      </c>
      <c r="AB76" s="11">
        <f t="shared" ca="1" si="383"/>
        <v>40</v>
      </c>
      <c r="AC76" s="11">
        <f t="shared" ca="1" si="383"/>
        <v>30</v>
      </c>
      <c r="AD76" s="11">
        <f t="shared" ca="1" si="383"/>
        <v>23</v>
      </c>
      <c r="AE76" s="11">
        <f t="shared" ca="1" si="383"/>
        <v>26</v>
      </c>
      <c r="AF76" s="11">
        <f t="shared" ca="1" si="383"/>
        <v>24</v>
      </c>
      <c r="AG76" s="11">
        <f t="shared" ca="1" si="383"/>
        <v>28</v>
      </c>
      <c r="AH76" s="11">
        <f t="shared" ca="1" si="383"/>
        <v>22</v>
      </c>
      <c r="AI76" s="11">
        <f t="shared" ca="1" si="383"/>
        <v>22</v>
      </c>
      <c r="AJ76" s="11">
        <f t="shared" ref="AJ76:AK76" ca="1" si="384">AJ70+AJ71</f>
        <v>24</v>
      </c>
      <c r="AK76" s="11">
        <f t="shared" ca="1" si="384"/>
        <v>24</v>
      </c>
      <c r="AL76" s="11">
        <f t="shared" ref="AL76" ca="1" si="385">AL70+AL71</f>
        <v>23</v>
      </c>
      <c r="AM76" s="11">
        <f t="shared" ref="AM76:AS76" ca="1" si="386">AM70+AM71</f>
        <v>23</v>
      </c>
      <c r="AN76" s="11">
        <f t="shared" ca="1" si="386"/>
        <v>22</v>
      </c>
      <c r="AO76" s="11">
        <f t="shared" ca="1" si="386"/>
        <v>24</v>
      </c>
      <c r="AP76" s="11">
        <f t="shared" ca="1" si="386"/>
        <v>15</v>
      </c>
      <c r="AQ76" s="11">
        <f t="shared" ca="1" si="386"/>
        <v>12</v>
      </c>
      <c r="AR76" s="11">
        <f t="shared" ca="1" si="386"/>
        <v>18</v>
      </c>
      <c r="AS76" s="11">
        <f t="shared" ca="1" si="386"/>
        <v>22</v>
      </c>
      <c r="AT76" s="11">
        <f t="shared" ref="AT76:AZ76" ca="1" si="387">AT70+AT71</f>
        <v>19.333333333333336</v>
      </c>
      <c r="AU76" s="11">
        <f t="shared" ca="1" si="387"/>
        <v>18</v>
      </c>
      <c r="AV76" s="11">
        <f t="shared" ca="1" si="387"/>
        <v>14</v>
      </c>
      <c r="AW76" s="11">
        <f t="shared" ca="1" si="387"/>
        <v>14</v>
      </c>
      <c r="AX76" s="11">
        <f t="shared" ca="1" si="387"/>
        <v>17.003</v>
      </c>
      <c r="AY76" s="11">
        <f t="shared" ca="1" si="387"/>
        <v>13.99966</v>
      </c>
      <c r="AZ76" s="11">
        <f t="shared" ca="1" si="387"/>
        <v>15.67</v>
      </c>
      <c r="BA76" s="11">
        <f t="shared" ref="BA76:BD76" ca="1" si="388">BA70+BA71</f>
        <v>0</v>
      </c>
      <c r="BB76" s="11">
        <f t="shared" ca="1" si="388"/>
        <v>15</v>
      </c>
      <c r="BC76" s="11">
        <f t="shared" ca="1" si="388"/>
        <v>18</v>
      </c>
      <c r="BD76" s="11">
        <f t="shared" ca="1" si="388"/>
        <v>14</v>
      </c>
      <c r="BE76" s="11"/>
      <c r="BF76" s="11"/>
    </row>
    <row r="77" spans="1:59" ht="12" thickBot="1" x14ac:dyDescent="0.25">
      <c r="A77" s="45" t="s">
        <v>7</v>
      </c>
      <c r="B77" s="54">
        <v>1</v>
      </c>
      <c r="C77" s="2">
        <v>2</v>
      </c>
      <c r="D77" s="55">
        <v>5</v>
      </c>
      <c r="E77" s="56">
        <v>6</v>
      </c>
      <c r="F77" s="56">
        <v>6</v>
      </c>
      <c r="G77" s="56">
        <v>10</v>
      </c>
      <c r="H77" s="56">
        <v>10</v>
      </c>
      <c r="I77" s="58"/>
      <c r="J77" s="77"/>
      <c r="K77" s="61">
        <f t="shared" si="382"/>
        <v>40</v>
      </c>
      <c r="M77" s="23" t="s">
        <v>56</v>
      </c>
      <c r="N77" s="14">
        <f ca="1">N72+N73</f>
        <v>12</v>
      </c>
      <c r="O77" s="15">
        <f ca="1">O72+O73</f>
        <v>23</v>
      </c>
      <c r="P77" s="15">
        <f t="shared" ref="P77:AI77" ca="1" si="389">P72+P73</f>
        <v>23</v>
      </c>
      <c r="Q77" s="15">
        <f t="shared" ca="1" si="389"/>
        <v>16</v>
      </c>
      <c r="R77" s="15">
        <f t="shared" ca="1" si="389"/>
        <v>10</v>
      </c>
      <c r="S77" s="15">
        <f t="shared" ca="1" si="389"/>
        <v>13</v>
      </c>
      <c r="T77" s="15">
        <f t="shared" ca="1" si="389"/>
        <v>14</v>
      </c>
      <c r="U77" s="15">
        <f t="shared" ca="1" si="389"/>
        <v>32</v>
      </c>
      <c r="V77" s="15">
        <f t="shared" ca="1" si="389"/>
        <v>27</v>
      </c>
      <c r="W77" s="15">
        <f t="shared" ca="1" si="389"/>
        <v>33</v>
      </c>
      <c r="X77" s="15">
        <f t="shared" ca="1" si="389"/>
        <v>36</v>
      </c>
      <c r="Y77" s="15">
        <f t="shared" ca="1" si="389"/>
        <v>25</v>
      </c>
      <c r="Z77" s="15">
        <f t="shared" ca="1" si="389"/>
        <v>21</v>
      </c>
      <c r="AA77" s="15">
        <f t="shared" ca="1" si="389"/>
        <v>19</v>
      </c>
      <c r="AB77" s="15">
        <f t="shared" ca="1" si="389"/>
        <v>19</v>
      </c>
      <c r="AC77" s="15">
        <f t="shared" ca="1" si="389"/>
        <v>28</v>
      </c>
      <c r="AD77" s="15">
        <f t="shared" ca="1" si="389"/>
        <v>32</v>
      </c>
      <c r="AE77" s="15">
        <f t="shared" ca="1" si="389"/>
        <v>33</v>
      </c>
      <c r="AF77" s="15">
        <f t="shared" ca="1" si="389"/>
        <v>33</v>
      </c>
      <c r="AG77" s="15">
        <f t="shared" ca="1" si="389"/>
        <v>34</v>
      </c>
      <c r="AH77" s="15">
        <f t="shared" ca="1" si="389"/>
        <v>33</v>
      </c>
      <c r="AI77" s="15">
        <f t="shared" ca="1" si="389"/>
        <v>26</v>
      </c>
      <c r="AJ77" s="15">
        <f t="shared" ref="AJ77:AK77" ca="1" si="390">AJ72+AJ73</f>
        <v>22</v>
      </c>
      <c r="AK77" s="15">
        <f t="shared" ca="1" si="390"/>
        <v>24</v>
      </c>
      <c r="AL77" s="15">
        <f t="shared" ref="AL77" ca="1" si="391">AL72+AL73</f>
        <v>25</v>
      </c>
      <c r="AM77" s="15">
        <f t="shared" ref="AM77:AS77" ca="1" si="392">AM72+AM73</f>
        <v>18</v>
      </c>
      <c r="AN77" s="15">
        <f t="shared" ca="1" si="392"/>
        <v>10</v>
      </c>
      <c r="AO77" s="15">
        <f t="shared" ca="1" si="392"/>
        <v>10</v>
      </c>
      <c r="AP77" s="15">
        <f t="shared" ca="1" si="392"/>
        <v>11</v>
      </c>
      <c r="AQ77" s="15">
        <f t="shared" ca="1" si="392"/>
        <v>12</v>
      </c>
      <c r="AR77" s="15">
        <f t="shared" ca="1" si="392"/>
        <v>0</v>
      </c>
      <c r="AS77" s="15">
        <f t="shared" ca="1" si="392"/>
        <v>18</v>
      </c>
      <c r="AT77" s="15">
        <f t="shared" ref="AT77:AZ77" ca="1" si="393">AT72+AT73</f>
        <v>8</v>
      </c>
      <c r="AU77" s="15">
        <f t="shared" ca="1" si="393"/>
        <v>8</v>
      </c>
      <c r="AV77" s="15">
        <f t="shared" ca="1" si="393"/>
        <v>8</v>
      </c>
      <c r="AW77" s="15">
        <f t="shared" ca="1" si="393"/>
        <v>4</v>
      </c>
      <c r="AX77" s="15">
        <f t="shared" ca="1" si="393"/>
        <v>12</v>
      </c>
      <c r="AY77" s="15">
        <f t="shared" ca="1" si="393"/>
        <v>11.999929999999999</v>
      </c>
      <c r="AZ77" s="15">
        <f t="shared" ca="1" si="393"/>
        <v>7.99</v>
      </c>
      <c r="BA77" s="15">
        <f t="shared" ref="BA77:BD77" ca="1" si="394">BA72+BA73</f>
        <v>0</v>
      </c>
      <c r="BB77" s="15">
        <f t="shared" ca="1" si="394"/>
        <v>5.33</v>
      </c>
      <c r="BC77" s="15">
        <f t="shared" ca="1" si="394"/>
        <v>6.66</v>
      </c>
      <c r="BD77" s="15">
        <f t="shared" ca="1" si="394"/>
        <v>6</v>
      </c>
      <c r="BE77" s="15"/>
      <c r="BF77" s="15"/>
    </row>
    <row r="78" spans="1:59" ht="12" thickBot="1" x14ac:dyDescent="0.25">
      <c r="A78" s="46" t="s">
        <v>71</v>
      </c>
      <c r="B78" s="62">
        <f>SUM(B75:B77)</f>
        <v>5</v>
      </c>
      <c r="C78" s="63">
        <f>SUM(C75:C77)</f>
        <v>6</v>
      </c>
      <c r="D78" s="64">
        <f t="shared" ref="D78" si="395">SUM(D75:D77)</f>
        <v>12</v>
      </c>
      <c r="E78" s="63">
        <f>SUM(E75:E77)</f>
        <v>18</v>
      </c>
      <c r="F78" s="63">
        <f t="shared" ref="F78" si="396">SUM(F75:F77)</f>
        <v>16</v>
      </c>
      <c r="G78" s="63">
        <f t="shared" ref="G78" si="397">SUM(G75:G77)</f>
        <v>28</v>
      </c>
      <c r="H78" s="63">
        <f t="shared" ref="H78" si="398">SUM(H75:H77)</f>
        <v>27</v>
      </c>
      <c r="I78" s="65">
        <f t="shared" ref="I78" si="399">SUM(I75:I77)</f>
        <v>0</v>
      </c>
      <c r="J78" s="74"/>
      <c r="K78" s="66">
        <f>SUM(K75:K77)</f>
        <v>112</v>
      </c>
      <c r="M78" s="83" t="s">
        <v>94</v>
      </c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>
        <f t="shared" ref="AM78:AQ78" ca="1" si="400">INDIRECT(ADDRESS(ROW($A$13)+8*(COLUMN(AM36)-14)+1,10))</f>
        <v>19</v>
      </c>
      <c r="AN78" s="84">
        <f t="shared" ca="1" si="400"/>
        <v>17</v>
      </c>
      <c r="AO78" s="84">
        <f t="shared" ca="1" si="400"/>
        <v>14</v>
      </c>
      <c r="AP78" s="84">
        <f t="shared" ca="1" si="400"/>
        <v>9</v>
      </c>
      <c r="AQ78" s="84">
        <f t="shared" ca="1" si="400"/>
        <v>14</v>
      </c>
      <c r="AR78" s="84">
        <f ca="1">INDIRECT(ADDRESS(ROW($A$13)+8*(COLUMN(AR36)-14)+1,10))</f>
        <v>18</v>
      </c>
      <c r="AS78" s="84">
        <f t="shared" ref="AS78" ca="1" si="401">INDIRECT(ADDRESS(ROW($A$13)+8*(COLUMN(AS36)-14)+1,10))</f>
        <v>0</v>
      </c>
      <c r="AT78" s="84">
        <f t="shared" ref="AT78:AZ78" ca="1" si="402">INDIRECT(ADDRESS(ROW($A$13)+8*(COLUMN(AT36)-14)+1,10))</f>
        <v>0</v>
      </c>
      <c r="AU78" s="84">
        <f t="shared" ca="1" si="402"/>
        <v>0</v>
      </c>
      <c r="AV78" s="84">
        <f t="shared" ca="1" si="402"/>
        <v>0</v>
      </c>
      <c r="AW78" s="84">
        <f t="shared" ca="1" si="402"/>
        <v>0</v>
      </c>
      <c r="AX78" s="84">
        <f t="shared" ca="1" si="402"/>
        <v>0</v>
      </c>
      <c r="AY78" s="84">
        <f t="shared" ca="1" si="402"/>
        <v>0</v>
      </c>
      <c r="AZ78" s="84">
        <f t="shared" ca="1" si="402"/>
        <v>0</v>
      </c>
      <c r="BA78" s="84">
        <f t="shared" ref="BA78:BD78" ca="1" si="403">INDIRECT(ADDRESS(ROW($A$13)+8*(COLUMN(BA36)-14)+1,10))</f>
        <v>0</v>
      </c>
      <c r="BB78" s="84">
        <f t="shared" ca="1" si="403"/>
        <v>0</v>
      </c>
      <c r="BC78" s="84">
        <f t="shared" ca="1" si="403"/>
        <v>0</v>
      </c>
      <c r="BD78" s="84">
        <f t="shared" ca="1" si="403"/>
        <v>0</v>
      </c>
      <c r="BE78" s="84"/>
      <c r="BF78" s="84"/>
    </row>
    <row r="79" spans="1:59" ht="12" thickBot="1" x14ac:dyDescent="0.25">
      <c r="M79" s="24" t="s">
        <v>13</v>
      </c>
      <c r="N79" s="16">
        <f t="shared" ref="N79:AK79" ca="1" si="404">SUM(N74:N77)</f>
        <v>81</v>
      </c>
      <c r="O79" s="16">
        <f t="shared" ca="1" si="404"/>
        <v>139</v>
      </c>
      <c r="P79" s="16">
        <f t="shared" ca="1" si="404"/>
        <v>78</v>
      </c>
      <c r="Q79" s="16">
        <f t="shared" ca="1" si="404"/>
        <v>76</v>
      </c>
      <c r="R79" s="16">
        <f t="shared" ca="1" si="404"/>
        <v>72</v>
      </c>
      <c r="S79" s="16">
        <f t="shared" ca="1" si="404"/>
        <v>73</v>
      </c>
      <c r="T79" s="16">
        <f t="shared" ca="1" si="404"/>
        <v>67</v>
      </c>
      <c r="U79" s="16">
        <f t="shared" ca="1" si="404"/>
        <v>125</v>
      </c>
      <c r="V79" s="16">
        <f t="shared" ca="1" si="404"/>
        <v>112</v>
      </c>
      <c r="W79" s="16">
        <f t="shared" ca="1" si="404"/>
        <v>125</v>
      </c>
      <c r="X79" s="16">
        <f t="shared" ca="1" si="404"/>
        <v>118</v>
      </c>
      <c r="Y79" s="16">
        <f t="shared" ca="1" si="404"/>
        <v>112</v>
      </c>
      <c r="Z79" s="16">
        <f t="shared" ca="1" si="404"/>
        <v>100</v>
      </c>
      <c r="AA79" s="16">
        <f t="shared" ca="1" si="404"/>
        <v>89</v>
      </c>
      <c r="AB79" s="16">
        <f t="shared" ca="1" si="404"/>
        <v>91</v>
      </c>
      <c r="AC79" s="16">
        <f t="shared" ca="1" si="404"/>
        <v>92</v>
      </c>
      <c r="AD79" s="16">
        <f t="shared" ca="1" si="404"/>
        <v>89</v>
      </c>
      <c r="AE79" s="16">
        <f t="shared" ca="1" si="404"/>
        <v>88</v>
      </c>
      <c r="AF79" s="16">
        <f t="shared" ca="1" si="404"/>
        <v>85</v>
      </c>
      <c r="AG79" s="16">
        <f t="shared" ca="1" si="404"/>
        <v>92</v>
      </c>
      <c r="AH79" s="16">
        <f t="shared" ca="1" si="404"/>
        <v>85</v>
      </c>
      <c r="AI79" s="16">
        <f t="shared" ca="1" si="404"/>
        <v>72</v>
      </c>
      <c r="AJ79" s="16">
        <f t="shared" ca="1" si="404"/>
        <v>73</v>
      </c>
      <c r="AK79" s="16">
        <f t="shared" ca="1" si="404"/>
        <v>79</v>
      </c>
      <c r="AL79" s="16">
        <f ca="1">SUM(AL74:AL78)</f>
        <v>77</v>
      </c>
      <c r="AM79" s="16">
        <f ca="1">SUM(AM74:AM78)</f>
        <v>89</v>
      </c>
      <c r="AN79" s="16">
        <f t="shared" ref="AN79" ca="1" si="405">SUM(AN74:AN78)</f>
        <v>78</v>
      </c>
      <c r="AO79" s="16">
        <f t="shared" ref="AO79" ca="1" si="406">SUM(AO74:AO78)</f>
        <v>76</v>
      </c>
      <c r="AP79" s="16">
        <f t="shared" ref="AP79:AS79" ca="1" si="407">SUM(AP74:AP78)</f>
        <v>67</v>
      </c>
      <c r="AQ79" s="16">
        <f t="shared" ca="1" si="407"/>
        <v>70</v>
      </c>
      <c r="AR79" s="16">
        <f ca="1">SUM(AR74:AR78)</f>
        <v>65</v>
      </c>
      <c r="AS79" s="16">
        <f t="shared" ca="1" si="407"/>
        <v>64</v>
      </c>
      <c r="AT79" s="16">
        <f t="shared" ref="AT79:AZ79" ca="1" si="408">SUM(AT74:AT78)</f>
        <v>54.333333333333336</v>
      </c>
      <c r="AU79" s="16">
        <f t="shared" ca="1" si="408"/>
        <v>54</v>
      </c>
      <c r="AV79" s="16">
        <f t="shared" ca="1" si="408"/>
        <v>50</v>
      </c>
      <c r="AW79" s="16">
        <f t="shared" ca="1" si="408"/>
        <v>48</v>
      </c>
      <c r="AX79" s="16">
        <f t="shared" ca="1" si="408"/>
        <v>53.003</v>
      </c>
      <c r="AY79" s="16">
        <f t="shared" ca="1" si="408"/>
        <v>49.999589999999998</v>
      </c>
      <c r="AZ79" s="16">
        <f t="shared" ca="1" si="408"/>
        <v>43.660000000000004</v>
      </c>
      <c r="BA79" s="16">
        <f t="shared" ref="BA79:BD79" ca="1" si="409">SUM(BA74:BA78)</f>
        <v>0</v>
      </c>
      <c r="BB79" s="16">
        <f t="shared" ca="1" si="409"/>
        <v>36.33</v>
      </c>
      <c r="BC79" s="16">
        <f t="shared" ca="1" si="409"/>
        <v>38.659999999999997</v>
      </c>
      <c r="BD79" s="16">
        <f t="shared" ca="1" si="409"/>
        <v>35</v>
      </c>
      <c r="BE79" s="16"/>
      <c r="BF79" s="16"/>
    </row>
    <row r="80" spans="1:59" ht="12" thickBot="1" x14ac:dyDescent="0.25"/>
    <row r="81" spans="1:59" ht="12" thickBot="1" x14ac:dyDescent="0.25">
      <c r="A81" s="51" t="s">
        <v>24</v>
      </c>
      <c r="B81" s="39" t="s">
        <v>74</v>
      </c>
      <c r="C81" s="39"/>
      <c r="D81" s="39"/>
      <c r="E81" s="39"/>
      <c r="F81" s="39"/>
      <c r="G81" s="39"/>
      <c r="H81" s="39"/>
      <c r="I81" s="50"/>
      <c r="J81" s="39"/>
      <c r="K81" s="52"/>
    </row>
    <row r="82" spans="1:59" ht="12" thickBot="1" x14ac:dyDescent="0.25">
      <c r="A82" s="44" t="s">
        <v>75</v>
      </c>
      <c r="B82" s="47" t="s">
        <v>16</v>
      </c>
      <c r="C82" s="48" t="s">
        <v>8</v>
      </c>
      <c r="D82" s="49" t="s">
        <v>9</v>
      </c>
      <c r="E82" s="48" t="s">
        <v>10</v>
      </c>
      <c r="F82" s="48" t="s">
        <v>11</v>
      </c>
      <c r="G82" s="48" t="s">
        <v>12</v>
      </c>
      <c r="H82" s="48" t="s">
        <v>73</v>
      </c>
      <c r="I82" s="44" t="s">
        <v>72</v>
      </c>
      <c r="J82" s="19"/>
      <c r="K82" s="53" t="s">
        <v>76</v>
      </c>
      <c r="M82" s="20" t="s">
        <v>64</v>
      </c>
      <c r="N82" s="39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</row>
    <row r="83" spans="1:59" x14ac:dyDescent="0.2">
      <c r="A83" s="45" t="s">
        <v>5</v>
      </c>
      <c r="B83" s="54">
        <v>5</v>
      </c>
      <c r="C83" s="2">
        <v>1</v>
      </c>
      <c r="D83" s="55">
        <v>6</v>
      </c>
      <c r="E83" s="56">
        <v>6</v>
      </c>
      <c r="F83" s="57">
        <v>6</v>
      </c>
      <c r="G83" s="57">
        <v>13</v>
      </c>
      <c r="H83" s="57">
        <v>10</v>
      </c>
      <c r="I83" s="58"/>
      <c r="J83" s="75"/>
      <c r="K83" s="59">
        <f>SUM(B83:I83)</f>
        <v>47</v>
      </c>
      <c r="M83" s="18"/>
      <c r="N83" s="19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</row>
    <row r="84" spans="1:59" x14ac:dyDescent="0.2">
      <c r="A84" s="45" t="s">
        <v>6</v>
      </c>
      <c r="B84" s="54">
        <v>0</v>
      </c>
      <c r="C84" s="2">
        <v>3</v>
      </c>
      <c r="D84" s="55">
        <v>2</v>
      </c>
      <c r="E84" s="57">
        <v>4</v>
      </c>
      <c r="F84" s="57">
        <v>4</v>
      </c>
      <c r="G84" s="57">
        <v>6</v>
      </c>
      <c r="H84" s="56">
        <v>4</v>
      </c>
      <c r="I84" s="58">
        <v>2</v>
      </c>
      <c r="J84" s="76"/>
      <c r="K84" s="60">
        <f t="shared" ref="K84:K85" si="410">SUM(B84:I84)</f>
        <v>25</v>
      </c>
      <c r="M84" s="35" t="s">
        <v>33</v>
      </c>
      <c r="N84" s="36" t="s">
        <v>68</v>
      </c>
      <c r="O84" s="37" t="s">
        <v>34</v>
      </c>
      <c r="P84" s="37" t="s">
        <v>63</v>
      </c>
      <c r="Q84" s="37" t="s">
        <v>57</v>
      </c>
      <c r="R84" s="37" t="s">
        <v>35</v>
      </c>
      <c r="S84" s="37" t="s">
        <v>36</v>
      </c>
      <c r="T84" s="37" t="s">
        <v>37</v>
      </c>
      <c r="U84" s="37" t="s">
        <v>38</v>
      </c>
      <c r="V84" s="37" t="s">
        <v>39</v>
      </c>
      <c r="W84" s="37" t="s">
        <v>40</v>
      </c>
      <c r="X84" s="37" t="s">
        <v>41</v>
      </c>
      <c r="Y84" s="37" t="s">
        <v>42</v>
      </c>
      <c r="Z84" s="37" t="s">
        <v>43</v>
      </c>
      <c r="AA84" s="37" t="s">
        <v>44</v>
      </c>
      <c r="AB84" s="37" t="s">
        <v>45</v>
      </c>
      <c r="AC84" s="37" t="s">
        <v>46</v>
      </c>
      <c r="AD84" s="37" t="s">
        <v>47</v>
      </c>
      <c r="AE84" s="37" t="s">
        <v>48</v>
      </c>
      <c r="AF84" s="37" t="s">
        <v>49</v>
      </c>
      <c r="AG84" s="37" t="s">
        <v>50</v>
      </c>
      <c r="AH84" s="37" t="s">
        <v>51</v>
      </c>
      <c r="AI84" s="37" t="s">
        <v>52</v>
      </c>
      <c r="AJ84" s="72" t="s">
        <v>53</v>
      </c>
      <c r="AK84" s="72" t="s">
        <v>83</v>
      </c>
      <c r="AL84" s="72" t="s">
        <v>84</v>
      </c>
      <c r="AM84" s="72" t="s">
        <v>85</v>
      </c>
      <c r="AN84" s="72" t="s">
        <v>86</v>
      </c>
      <c r="AO84" s="72" t="s">
        <v>87</v>
      </c>
      <c r="AP84" s="72" t="s">
        <v>88</v>
      </c>
      <c r="AQ84" s="72" t="s">
        <v>89</v>
      </c>
      <c r="AR84" s="72" t="s">
        <v>96</v>
      </c>
      <c r="AS84" s="72" t="s">
        <v>97</v>
      </c>
      <c r="AT84" s="85" t="s">
        <v>103</v>
      </c>
      <c r="AU84" s="85" t="s">
        <v>105</v>
      </c>
      <c r="AV84" s="85" t="s">
        <v>106</v>
      </c>
      <c r="AW84" s="85" t="s">
        <v>107</v>
      </c>
      <c r="AX84" s="85" t="s">
        <v>108</v>
      </c>
      <c r="AY84" s="85" t="s">
        <v>109</v>
      </c>
      <c r="AZ84" s="85" t="s">
        <v>110</v>
      </c>
      <c r="BA84" s="85" t="s">
        <v>131</v>
      </c>
      <c r="BB84" s="85" t="s">
        <v>132</v>
      </c>
      <c r="BC84" s="85" t="s">
        <v>133</v>
      </c>
      <c r="BD84" s="85" t="s">
        <v>134</v>
      </c>
      <c r="BE84" s="85"/>
      <c r="BF84" s="85"/>
      <c r="BG84" s="85"/>
    </row>
    <row r="85" spans="1:59" ht="12" thickBot="1" x14ac:dyDescent="0.25">
      <c r="A85" s="45" t="s">
        <v>7</v>
      </c>
      <c r="B85" s="54">
        <v>4</v>
      </c>
      <c r="C85" s="2">
        <v>3</v>
      </c>
      <c r="D85" s="55">
        <v>5</v>
      </c>
      <c r="E85" s="56">
        <v>6</v>
      </c>
      <c r="F85" s="56">
        <v>6</v>
      </c>
      <c r="G85" s="56">
        <v>12</v>
      </c>
      <c r="H85" s="56">
        <v>17</v>
      </c>
      <c r="I85" s="58"/>
      <c r="J85" s="77"/>
      <c r="K85" s="61">
        <f t="shared" si="410"/>
        <v>53</v>
      </c>
      <c r="M85" s="17" t="s">
        <v>5</v>
      </c>
      <c r="N85" s="7">
        <f ca="1">N25</f>
        <v>48</v>
      </c>
      <c r="O85" s="38">
        <f t="shared" ref="O85:AQ85" ca="1" si="411">O25</f>
        <v>53</v>
      </c>
      <c r="P85" s="38">
        <f t="shared" ca="1" si="411"/>
        <v>44</v>
      </c>
      <c r="Q85" s="38">
        <f t="shared" ca="1" si="411"/>
        <v>43</v>
      </c>
      <c r="R85" s="38">
        <f t="shared" ca="1" si="411"/>
        <v>44</v>
      </c>
      <c r="S85" s="38">
        <f t="shared" ca="1" si="411"/>
        <v>44</v>
      </c>
      <c r="T85" s="38">
        <f t="shared" ca="1" si="411"/>
        <v>41</v>
      </c>
      <c r="U85" s="38">
        <f t="shared" ca="1" si="411"/>
        <v>48</v>
      </c>
      <c r="V85" s="38">
        <f t="shared" ca="1" si="411"/>
        <v>45</v>
      </c>
      <c r="W85" s="38">
        <f t="shared" ca="1" si="411"/>
        <v>47</v>
      </c>
      <c r="X85" s="38">
        <f t="shared" ca="1" si="411"/>
        <v>49</v>
      </c>
      <c r="Y85" s="38">
        <f t="shared" ca="1" si="411"/>
        <v>44</v>
      </c>
      <c r="Z85" s="38">
        <f t="shared" ca="1" si="411"/>
        <v>39</v>
      </c>
      <c r="AA85" s="8">
        <f t="shared" ca="1" si="411"/>
        <v>26</v>
      </c>
      <c r="AB85" s="8">
        <f t="shared" ca="1" si="411"/>
        <v>30</v>
      </c>
      <c r="AC85" s="8">
        <f t="shared" ca="1" si="411"/>
        <v>31</v>
      </c>
      <c r="AD85" s="40">
        <f t="shared" ca="1" si="411"/>
        <v>38</v>
      </c>
      <c r="AE85" s="40">
        <f t="shared" ca="1" si="411"/>
        <v>33</v>
      </c>
      <c r="AF85" s="40">
        <f t="shared" ca="1" si="411"/>
        <v>26</v>
      </c>
      <c r="AG85" s="40">
        <f t="shared" ca="1" si="411"/>
        <v>28</v>
      </c>
      <c r="AH85" s="40">
        <f t="shared" ca="1" si="411"/>
        <v>30</v>
      </c>
      <c r="AI85" s="40">
        <f t="shared" ca="1" si="411"/>
        <v>23</v>
      </c>
      <c r="AJ85" s="40">
        <f t="shared" ca="1" si="411"/>
        <v>34</v>
      </c>
      <c r="AK85" s="40">
        <f t="shared" ca="1" si="411"/>
        <v>35</v>
      </c>
      <c r="AL85" s="40">
        <f t="shared" ca="1" si="411"/>
        <v>31</v>
      </c>
      <c r="AM85" s="11">
        <f t="shared" ca="1" si="411"/>
        <v>26</v>
      </c>
      <c r="AN85" s="11">
        <f t="shared" ca="1" si="411"/>
        <v>22</v>
      </c>
      <c r="AO85" s="11">
        <f t="shared" ca="1" si="411"/>
        <v>23</v>
      </c>
      <c r="AP85" s="11">
        <f t="shared" ca="1" si="411"/>
        <v>24</v>
      </c>
      <c r="AQ85" s="11">
        <f t="shared" ca="1" si="411"/>
        <v>24</v>
      </c>
      <c r="AR85" s="11">
        <f t="shared" ref="AR85:AS85" ca="1" si="412">AR25</f>
        <v>21</v>
      </c>
      <c r="AS85" s="11">
        <f t="shared" ca="1" si="412"/>
        <v>33</v>
      </c>
      <c r="AT85" s="11">
        <f t="shared" ref="AT85:AZ85" ca="1" si="413">AT25</f>
        <v>24.333333333333332</v>
      </c>
      <c r="AU85" s="11">
        <f t="shared" ca="1" si="413"/>
        <v>23</v>
      </c>
      <c r="AV85" s="11">
        <f t="shared" ca="1" si="413"/>
        <v>22.999999999999996</v>
      </c>
      <c r="AW85" s="11">
        <f t="shared" ca="1" si="413"/>
        <v>20.999999999999996</v>
      </c>
      <c r="AX85" s="11">
        <f t="shared" ca="1" si="413"/>
        <v>27.003</v>
      </c>
      <c r="AY85" s="11">
        <f t="shared" ca="1" si="413"/>
        <v>20.33333</v>
      </c>
      <c r="AZ85" s="8">
        <f t="shared" ca="1" si="413"/>
        <v>22.33</v>
      </c>
      <c r="BA85" s="8">
        <f t="shared" ref="BA85:BD85" ca="1" si="414">BA25</f>
        <v>0</v>
      </c>
      <c r="BB85" s="8">
        <f t="shared" ca="1" si="414"/>
        <v>17.670000000000002</v>
      </c>
      <c r="BC85" s="8">
        <f t="shared" ca="1" si="414"/>
        <v>11</v>
      </c>
      <c r="BD85" s="8">
        <f t="shared" ca="1" si="414"/>
        <v>13</v>
      </c>
      <c r="BE85" s="8"/>
      <c r="BF85" s="8"/>
    </row>
    <row r="86" spans="1:59" ht="12" thickBot="1" x14ac:dyDescent="0.25">
      <c r="A86" s="46" t="s">
        <v>71</v>
      </c>
      <c r="B86" s="62">
        <f>SUM(B83:B85)</f>
        <v>9</v>
      </c>
      <c r="C86" s="63">
        <f>SUM(C83:C85)</f>
        <v>7</v>
      </c>
      <c r="D86" s="64">
        <f t="shared" ref="D86" si="415">SUM(D83:D85)</f>
        <v>13</v>
      </c>
      <c r="E86" s="63">
        <f t="shared" ref="E86" si="416">SUM(E83:E85)</f>
        <v>16</v>
      </c>
      <c r="F86" s="63">
        <f t="shared" ref="F86" si="417">SUM(F83:F85)</f>
        <v>16</v>
      </c>
      <c r="G86" s="63">
        <f t="shared" ref="G86" si="418">SUM(G83:G85)</f>
        <v>31</v>
      </c>
      <c r="H86" s="63">
        <f t="shared" ref="H86" si="419">SUM(H83:H85)</f>
        <v>31</v>
      </c>
      <c r="I86" s="65">
        <f t="shared" ref="I86" si="420">SUM(I83:I85)</f>
        <v>2</v>
      </c>
      <c r="J86" s="74"/>
      <c r="K86" s="66">
        <f>SUM(K83:K85)</f>
        <v>125</v>
      </c>
      <c r="M86" s="17" t="s">
        <v>6</v>
      </c>
      <c r="N86" s="7">
        <f ca="1">N43</f>
        <v>32</v>
      </c>
      <c r="O86" s="8">
        <f t="shared" ref="O86:AQ86" ca="1" si="421">O43</f>
        <v>38</v>
      </c>
      <c r="P86" s="8">
        <f t="shared" ca="1" si="421"/>
        <v>31</v>
      </c>
      <c r="Q86" s="8">
        <f t="shared" ca="1" si="421"/>
        <v>29</v>
      </c>
      <c r="R86" s="8">
        <f t="shared" ca="1" si="421"/>
        <v>24</v>
      </c>
      <c r="S86" s="8">
        <f t="shared" ca="1" si="421"/>
        <v>24</v>
      </c>
      <c r="T86" s="8">
        <f t="shared" ca="1" si="421"/>
        <v>23</v>
      </c>
      <c r="U86" s="8">
        <f t="shared" ca="1" si="421"/>
        <v>29</v>
      </c>
      <c r="V86" s="8">
        <f t="shared" ca="1" si="421"/>
        <v>27</v>
      </c>
      <c r="W86" s="8">
        <f t="shared" ca="1" si="421"/>
        <v>25</v>
      </c>
      <c r="X86" s="8">
        <f t="shared" ca="1" si="421"/>
        <v>21</v>
      </c>
      <c r="Y86" s="8">
        <f t="shared" ca="1" si="421"/>
        <v>22</v>
      </c>
      <c r="Z86" s="8">
        <f t="shared" ca="1" si="421"/>
        <v>20</v>
      </c>
      <c r="AA86" s="8">
        <f t="shared" ca="1" si="421"/>
        <v>16</v>
      </c>
      <c r="AB86" s="8">
        <f t="shared" ca="1" si="421"/>
        <v>15</v>
      </c>
      <c r="AC86" s="8">
        <f t="shared" ca="1" si="421"/>
        <v>16</v>
      </c>
      <c r="AD86" s="8">
        <f t="shared" ca="1" si="421"/>
        <v>11</v>
      </c>
      <c r="AE86" s="8">
        <f t="shared" ca="1" si="421"/>
        <v>14</v>
      </c>
      <c r="AF86" s="8">
        <f t="shared" ca="1" si="421"/>
        <v>12</v>
      </c>
      <c r="AG86" s="8">
        <f t="shared" ca="1" si="421"/>
        <v>12</v>
      </c>
      <c r="AH86" s="8">
        <f t="shared" ca="1" si="421"/>
        <v>9</v>
      </c>
      <c r="AI86" s="8">
        <f t="shared" ca="1" si="421"/>
        <v>8</v>
      </c>
      <c r="AJ86" s="8">
        <f t="shared" ca="1" si="421"/>
        <v>5</v>
      </c>
      <c r="AK86" s="8">
        <f t="shared" ca="1" si="421"/>
        <v>5</v>
      </c>
      <c r="AL86" s="8">
        <f t="shared" ca="1" si="421"/>
        <v>7</v>
      </c>
      <c r="AM86" s="11">
        <f t="shared" ca="1" si="421"/>
        <v>18</v>
      </c>
      <c r="AN86" s="11">
        <f t="shared" ca="1" si="421"/>
        <v>13</v>
      </c>
      <c r="AO86" s="11">
        <f t="shared" ca="1" si="421"/>
        <v>17</v>
      </c>
      <c r="AP86" s="11">
        <f t="shared" ca="1" si="421"/>
        <v>15</v>
      </c>
      <c r="AQ86" s="11">
        <f t="shared" ca="1" si="421"/>
        <v>9</v>
      </c>
      <c r="AR86" s="11">
        <f t="shared" ref="AR86:AS86" ca="1" si="422">AR43</f>
        <v>14</v>
      </c>
      <c r="AS86" s="11">
        <f t="shared" ca="1" si="422"/>
        <v>13</v>
      </c>
      <c r="AT86" s="11">
        <f t="shared" ref="AT86:AZ86" ca="1" si="423">AT43</f>
        <v>12.333333333333334</v>
      </c>
      <c r="AU86" s="11">
        <f t="shared" ca="1" si="423"/>
        <v>13.333333333333334</v>
      </c>
      <c r="AV86" s="11">
        <f t="shared" ca="1" si="423"/>
        <v>12</v>
      </c>
      <c r="AW86" s="11">
        <f t="shared" ca="1" si="423"/>
        <v>11</v>
      </c>
      <c r="AX86" s="11">
        <f t="shared" ca="1" si="423"/>
        <v>11</v>
      </c>
      <c r="AY86" s="11">
        <f t="shared" ca="1" si="423"/>
        <v>10.333</v>
      </c>
      <c r="AZ86" s="11">
        <f t="shared" ca="1" si="423"/>
        <v>8.33</v>
      </c>
      <c r="BA86" s="11">
        <f t="shared" ref="BA86:BD86" ca="1" si="424">BA43</f>
        <v>0</v>
      </c>
      <c r="BB86" s="11">
        <f t="shared" ca="1" si="424"/>
        <v>9.33</v>
      </c>
      <c r="BC86" s="11">
        <f t="shared" ca="1" si="424"/>
        <v>10.33</v>
      </c>
      <c r="BD86" s="11">
        <f t="shared" ca="1" si="424"/>
        <v>8.33</v>
      </c>
      <c r="BE86" s="11"/>
      <c r="BF86" s="11"/>
    </row>
    <row r="87" spans="1:59" x14ac:dyDescent="0.2">
      <c r="M87" s="17" t="s">
        <v>7</v>
      </c>
      <c r="N87" s="41">
        <f ca="1">N61</f>
        <v>1</v>
      </c>
      <c r="O87" s="10">
        <f t="shared" ref="O87:AQ87" ca="1" si="425">O61</f>
        <v>48</v>
      </c>
      <c r="P87" s="42">
        <f t="shared" ca="1" si="425"/>
        <v>3</v>
      </c>
      <c r="Q87" s="42">
        <f t="shared" ca="1" si="425"/>
        <v>4</v>
      </c>
      <c r="R87" s="42">
        <f t="shared" ca="1" si="425"/>
        <v>4</v>
      </c>
      <c r="S87" s="42">
        <f t="shared" ca="1" si="425"/>
        <v>5</v>
      </c>
      <c r="T87" s="42">
        <f t="shared" ca="1" si="425"/>
        <v>3</v>
      </c>
      <c r="U87" s="42">
        <f t="shared" ca="1" si="425"/>
        <v>48</v>
      </c>
      <c r="V87" s="42">
        <f t="shared" ca="1" si="425"/>
        <v>40</v>
      </c>
      <c r="W87" s="42">
        <f t="shared" ca="1" si="425"/>
        <v>53</v>
      </c>
      <c r="X87" s="42">
        <f t="shared" ca="1" si="425"/>
        <v>48</v>
      </c>
      <c r="Y87" s="42">
        <f t="shared" ca="1" si="425"/>
        <v>46</v>
      </c>
      <c r="Z87" s="42">
        <f t="shared" ca="1" si="425"/>
        <v>41</v>
      </c>
      <c r="AA87" s="10">
        <f t="shared" ca="1" si="425"/>
        <v>47</v>
      </c>
      <c r="AB87" s="10">
        <f t="shared" ca="1" si="425"/>
        <v>46</v>
      </c>
      <c r="AC87" s="10">
        <f t="shared" ca="1" si="425"/>
        <v>45</v>
      </c>
      <c r="AD87" s="73">
        <f t="shared" ca="1" si="425"/>
        <v>40</v>
      </c>
      <c r="AE87" s="73">
        <f t="shared" ca="1" si="425"/>
        <v>41</v>
      </c>
      <c r="AF87" s="73">
        <f t="shared" ca="1" si="425"/>
        <v>47</v>
      </c>
      <c r="AG87" s="73">
        <f t="shared" ca="1" si="425"/>
        <v>52</v>
      </c>
      <c r="AH87" s="73">
        <f t="shared" ca="1" si="425"/>
        <v>46</v>
      </c>
      <c r="AI87" s="73">
        <f t="shared" ca="1" si="425"/>
        <v>41</v>
      </c>
      <c r="AJ87" s="73">
        <f t="shared" ca="1" si="425"/>
        <v>34</v>
      </c>
      <c r="AK87" s="73">
        <f t="shared" ca="1" si="425"/>
        <v>39</v>
      </c>
      <c r="AL87" s="73">
        <f t="shared" ca="1" si="425"/>
        <v>39</v>
      </c>
      <c r="AM87" s="11">
        <f t="shared" ca="1" si="425"/>
        <v>38</v>
      </c>
      <c r="AN87" s="11">
        <f t="shared" ca="1" si="425"/>
        <v>37</v>
      </c>
      <c r="AO87" s="11">
        <f t="shared" ca="1" si="425"/>
        <v>30</v>
      </c>
      <c r="AP87" s="11">
        <f t="shared" ca="1" si="425"/>
        <v>24</v>
      </c>
      <c r="AQ87" s="11">
        <f t="shared" ca="1" si="425"/>
        <v>29</v>
      </c>
      <c r="AR87" s="11">
        <f t="shared" ref="AR87:AS87" ca="1" si="426">AR61</f>
        <v>22</v>
      </c>
      <c r="AS87" s="11">
        <f t="shared" ca="1" si="426"/>
        <v>18</v>
      </c>
      <c r="AT87" s="11">
        <f t="shared" ref="AT87:AZ87" ca="1" si="427">AT61</f>
        <v>17.666666666666668</v>
      </c>
      <c r="AU87" s="11">
        <f t="shared" ca="1" si="427"/>
        <v>17.666666666666668</v>
      </c>
      <c r="AV87" s="11">
        <f t="shared" ca="1" si="427"/>
        <v>15</v>
      </c>
      <c r="AW87" s="11">
        <f t="shared" ca="1" si="427"/>
        <v>16</v>
      </c>
      <c r="AX87" s="11">
        <f t="shared" ca="1" si="427"/>
        <v>15</v>
      </c>
      <c r="AY87" s="11">
        <f t="shared" ca="1" si="427"/>
        <v>19.333259999999999</v>
      </c>
      <c r="AZ87" s="11">
        <f t="shared" ca="1" si="427"/>
        <v>13</v>
      </c>
      <c r="BA87" s="11">
        <f t="shared" ref="BA87:BD87" ca="1" si="428">BA61</f>
        <v>0</v>
      </c>
      <c r="BB87" s="11">
        <f t="shared" ca="1" si="428"/>
        <v>9.33</v>
      </c>
      <c r="BC87" s="11">
        <f t="shared" ca="1" si="428"/>
        <v>17.329999999999998</v>
      </c>
      <c r="BD87" s="11">
        <f t="shared" ca="1" si="428"/>
        <v>13.67</v>
      </c>
      <c r="BE87" s="11"/>
      <c r="BF87" s="11"/>
    </row>
    <row r="88" spans="1:59" ht="12" thickBot="1" x14ac:dyDescent="0.25">
      <c r="M88" s="30" t="s">
        <v>13</v>
      </c>
      <c r="N88" s="31">
        <f ca="1">N85+N86+N87</f>
        <v>81</v>
      </c>
      <c r="O88" s="32">
        <f ca="1">O85+O86+O87</f>
        <v>139</v>
      </c>
      <c r="P88" s="32">
        <f t="shared" ref="P88:AI88" ca="1" si="429">P85+P86+P87</f>
        <v>78</v>
      </c>
      <c r="Q88" s="32">
        <f t="shared" ca="1" si="429"/>
        <v>76</v>
      </c>
      <c r="R88" s="32">
        <f t="shared" ca="1" si="429"/>
        <v>72</v>
      </c>
      <c r="S88" s="32">
        <f t="shared" ca="1" si="429"/>
        <v>73</v>
      </c>
      <c r="T88" s="32">
        <f t="shared" ca="1" si="429"/>
        <v>67</v>
      </c>
      <c r="U88" s="32">
        <f t="shared" ca="1" si="429"/>
        <v>125</v>
      </c>
      <c r="V88" s="32">
        <f t="shared" ca="1" si="429"/>
        <v>112</v>
      </c>
      <c r="W88" s="32">
        <f t="shared" ca="1" si="429"/>
        <v>125</v>
      </c>
      <c r="X88" s="32">
        <f t="shared" ca="1" si="429"/>
        <v>118</v>
      </c>
      <c r="Y88" s="32">
        <f t="shared" ca="1" si="429"/>
        <v>112</v>
      </c>
      <c r="Z88" s="32">
        <f t="shared" ca="1" si="429"/>
        <v>100</v>
      </c>
      <c r="AA88" s="32">
        <f t="shared" ca="1" si="429"/>
        <v>89</v>
      </c>
      <c r="AB88" s="32">
        <f t="shared" ca="1" si="429"/>
        <v>91</v>
      </c>
      <c r="AC88" s="32">
        <f t="shared" ca="1" si="429"/>
        <v>92</v>
      </c>
      <c r="AD88" s="32">
        <f t="shared" ca="1" si="429"/>
        <v>89</v>
      </c>
      <c r="AE88" s="32">
        <f t="shared" ca="1" si="429"/>
        <v>88</v>
      </c>
      <c r="AF88" s="32">
        <f t="shared" ca="1" si="429"/>
        <v>85</v>
      </c>
      <c r="AG88" s="32">
        <f t="shared" ca="1" si="429"/>
        <v>92</v>
      </c>
      <c r="AH88" s="32">
        <f t="shared" ca="1" si="429"/>
        <v>85</v>
      </c>
      <c r="AI88" s="32">
        <f t="shared" ca="1" si="429"/>
        <v>72</v>
      </c>
      <c r="AJ88" s="32">
        <f t="shared" ref="AJ88:AQ88" ca="1" si="430">AJ85+AJ86+AJ87</f>
        <v>73</v>
      </c>
      <c r="AK88" s="32">
        <f t="shared" ca="1" si="430"/>
        <v>79</v>
      </c>
      <c r="AL88" s="32">
        <f t="shared" ca="1" si="430"/>
        <v>77</v>
      </c>
      <c r="AM88" s="32">
        <f t="shared" ca="1" si="430"/>
        <v>82</v>
      </c>
      <c r="AN88" s="32">
        <f t="shared" ca="1" si="430"/>
        <v>72</v>
      </c>
      <c r="AO88" s="32">
        <f t="shared" ca="1" si="430"/>
        <v>70</v>
      </c>
      <c r="AP88" s="32">
        <f t="shared" ca="1" si="430"/>
        <v>63</v>
      </c>
      <c r="AQ88" s="32">
        <f t="shared" ca="1" si="430"/>
        <v>62</v>
      </c>
      <c r="AR88" s="32">
        <f t="shared" ref="AR88:AS88" ca="1" si="431">AR85+AR86+AR87</f>
        <v>57</v>
      </c>
      <c r="AS88" s="32">
        <f t="shared" ca="1" si="431"/>
        <v>64</v>
      </c>
      <c r="AT88" s="32">
        <f t="shared" ref="AT88:AZ88" ca="1" si="432">AT85+AT86+AT87</f>
        <v>54.333333333333329</v>
      </c>
      <c r="AU88" s="32">
        <f t="shared" ca="1" si="432"/>
        <v>54</v>
      </c>
      <c r="AV88" s="32">
        <f t="shared" ca="1" si="432"/>
        <v>50</v>
      </c>
      <c r="AW88" s="32">
        <f t="shared" ca="1" si="432"/>
        <v>48</v>
      </c>
      <c r="AX88" s="32">
        <f t="shared" ca="1" si="432"/>
        <v>53.003</v>
      </c>
      <c r="AY88" s="32">
        <f t="shared" ca="1" si="432"/>
        <v>49.999589999999998</v>
      </c>
      <c r="AZ88" s="32">
        <f t="shared" ca="1" si="432"/>
        <v>43.66</v>
      </c>
      <c r="BA88" s="32">
        <f t="shared" ref="BA88:BD88" ca="1" si="433">BA85+BA86+BA87</f>
        <v>0</v>
      </c>
      <c r="BB88" s="32">
        <f t="shared" ca="1" si="433"/>
        <v>36.33</v>
      </c>
      <c r="BC88" s="32">
        <f t="shared" ca="1" si="433"/>
        <v>38.659999999999997</v>
      </c>
      <c r="BD88" s="32">
        <f t="shared" ca="1" si="433"/>
        <v>35</v>
      </c>
      <c r="BE88" s="32"/>
      <c r="BF88" s="32"/>
    </row>
    <row r="89" spans="1:59" x14ac:dyDescent="0.2">
      <c r="A89" s="51" t="s">
        <v>23</v>
      </c>
      <c r="B89" s="39" t="s">
        <v>74</v>
      </c>
      <c r="C89" s="39"/>
      <c r="D89" s="39"/>
      <c r="E89" s="39"/>
      <c r="F89" s="39"/>
      <c r="G89" s="39"/>
      <c r="H89" s="39"/>
      <c r="I89" s="50"/>
      <c r="J89" s="39"/>
      <c r="K89" s="52"/>
      <c r="M89" s="19"/>
      <c r="N89" s="19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</row>
    <row r="90" spans="1:59" ht="12" thickBot="1" x14ac:dyDescent="0.25">
      <c r="A90" s="44" t="s">
        <v>75</v>
      </c>
      <c r="B90" s="47" t="s">
        <v>16</v>
      </c>
      <c r="C90" s="48" t="s">
        <v>8</v>
      </c>
      <c r="D90" s="49" t="s">
        <v>9</v>
      </c>
      <c r="E90" s="48" t="s">
        <v>10</v>
      </c>
      <c r="F90" s="48" t="s">
        <v>11</v>
      </c>
      <c r="G90" s="48" t="s">
        <v>12</v>
      </c>
      <c r="H90" s="48" t="s">
        <v>73</v>
      </c>
      <c r="I90" s="44" t="s">
        <v>72</v>
      </c>
      <c r="J90" s="19"/>
      <c r="K90" s="53" t="s">
        <v>76</v>
      </c>
      <c r="O90" s="38" t="s">
        <v>66</v>
      </c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59" x14ac:dyDescent="0.2">
      <c r="A91" s="45" t="s">
        <v>5</v>
      </c>
      <c r="B91" s="54">
        <v>4</v>
      </c>
      <c r="C91" s="2">
        <v>2</v>
      </c>
      <c r="D91" s="55">
        <v>5</v>
      </c>
      <c r="E91" s="56">
        <v>5</v>
      </c>
      <c r="F91" s="57">
        <v>8</v>
      </c>
      <c r="G91" s="57">
        <v>10</v>
      </c>
      <c r="H91" s="57">
        <v>15</v>
      </c>
      <c r="I91" s="58"/>
      <c r="J91" s="75"/>
      <c r="K91" s="59">
        <f>SUM(B91:I91)</f>
        <v>49</v>
      </c>
      <c r="O91" t="s">
        <v>118</v>
      </c>
    </row>
    <row r="92" spans="1:59" x14ac:dyDescent="0.2">
      <c r="A92" s="45" t="s">
        <v>6</v>
      </c>
      <c r="B92" s="54">
        <v>0</v>
      </c>
      <c r="C92" s="2">
        <v>1</v>
      </c>
      <c r="D92" s="2">
        <v>2</v>
      </c>
      <c r="E92" s="2">
        <v>2</v>
      </c>
      <c r="F92" s="2">
        <v>4</v>
      </c>
      <c r="G92" s="2">
        <v>6</v>
      </c>
      <c r="H92" s="2">
        <v>3</v>
      </c>
      <c r="I92" s="2">
        <v>3</v>
      </c>
      <c r="J92" s="76"/>
      <c r="K92" s="60">
        <f t="shared" ref="K92:K93" si="434">SUM(B92:I92)</f>
        <v>21</v>
      </c>
    </row>
    <row r="93" spans="1:59" ht="12" thickBot="1" x14ac:dyDescent="0.25">
      <c r="A93" s="45" t="s">
        <v>7</v>
      </c>
      <c r="B93" s="54">
        <v>1</v>
      </c>
      <c r="C93" s="2">
        <v>3</v>
      </c>
      <c r="D93" s="55">
        <v>5</v>
      </c>
      <c r="E93" s="56">
        <v>6</v>
      </c>
      <c r="F93" s="56">
        <v>6</v>
      </c>
      <c r="G93" s="56">
        <v>12</v>
      </c>
      <c r="H93" s="56">
        <v>15</v>
      </c>
      <c r="I93" s="58"/>
      <c r="J93" s="77"/>
      <c r="K93" s="61">
        <f t="shared" si="434"/>
        <v>48</v>
      </c>
    </row>
    <row r="94" spans="1:59" ht="12" thickBot="1" x14ac:dyDescent="0.25">
      <c r="A94" s="46" t="s">
        <v>71</v>
      </c>
      <c r="B94" s="62">
        <f t="shared" ref="B94:H94" si="435">SUM(B91:B93)</f>
        <v>5</v>
      </c>
      <c r="C94" s="63">
        <f t="shared" si="435"/>
        <v>6</v>
      </c>
      <c r="D94" s="64">
        <f t="shared" si="435"/>
        <v>12</v>
      </c>
      <c r="E94" s="63">
        <f t="shared" si="435"/>
        <v>13</v>
      </c>
      <c r="F94" s="63">
        <f t="shared" si="435"/>
        <v>18</v>
      </c>
      <c r="G94" s="63">
        <f t="shared" si="435"/>
        <v>28</v>
      </c>
      <c r="H94" s="63">
        <f t="shared" si="435"/>
        <v>33</v>
      </c>
      <c r="I94" s="65">
        <f t="shared" ref="I94" si="436">SUM(I91:I93)</f>
        <v>3</v>
      </c>
      <c r="J94" s="74"/>
      <c r="K94" s="66">
        <f>SUM(K91:K93)</f>
        <v>118</v>
      </c>
    </row>
    <row r="96" spans="1:59" ht="12" thickBot="1" x14ac:dyDescent="0.25"/>
    <row r="97" spans="1:41" x14ac:dyDescent="0.2">
      <c r="A97" s="51" t="s">
        <v>22</v>
      </c>
      <c r="B97" s="39" t="s">
        <v>74</v>
      </c>
      <c r="C97" s="39"/>
      <c r="D97" s="39"/>
      <c r="E97" s="39"/>
      <c r="F97" s="39"/>
      <c r="G97" s="39"/>
      <c r="H97" s="39"/>
      <c r="I97" s="50"/>
      <c r="J97" s="39"/>
      <c r="K97" s="52"/>
    </row>
    <row r="98" spans="1:41" ht="12" thickBot="1" x14ac:dyDescent="0.25">
      <c r="A98" s="44" t="s">
        <v>75</v>
      </c>
      <c r="B98" s="47" t="s">
        <v>16</v>
      </c>
      <c r="C98" s="48" t="s">
        <v>8</v>
      </c>
      <c r="D98" s="49" t="s">
        <v>9</v>
      </c>
      <c r="E98" s="48" t="s">
        <v>10</v>
      </c>
      <c r="F98" s="48" t="s">
        <v>11</v>
      </c>
      <c r="G98" s="48" t="s">
        <v>12</v>
      </c>
      <c r="H98" s="48" t="s">
        <v>73</v>
      </c>
      <c r="I98" s="44" t="s">
        <v>72</v>
      </c>
      <c r="J98" s="19"/>
      <c r="K98" s="53" t="s">
        <v>76</v>
      </c>
    </row>
    <row r="99" spans="1:41" x14ac:dyDescent="0.2">
      <c r="A99" s="45" t="s">
        <v>5</v>
      </c>
      <c r="B99" s="54">
        <v>4</v>
      </c>
      <c r="C99" s="2">
        <v>4</v>
      </c>
      <c r="D99" s="55">
        <v>4</v>
      </c>
      <c r="E99" s="56">
        <v>6</v>
      </c>
      <c r="F99" s="57">
        <v>8</v>
      </c>
      <c r="G99" s="57">
        <v>12</v>
      </c>
      <c r="H99" s="57">
        <v>6</v>
      </c>
      <c r="I99" s="58"/>
      <c r="J99" s="75"/>
      <c r="K99" s="59">
        <f>SUM(B99:I99)</f>
        <v>44</v>
      </c>
    </row>
    <row r="100" spans="1:41" x14ac:dyDescent="0.2">
      <c r="A100" s="45" t="s">
        <v>6</v>
      </c>
      <c r="B100" s="54">
        <v>1</v>
      </c>
      <c r="C100" s="2">
        <v>1</v>
      </c>
      <c r="D100" s="55">
        <v>1</v>
      </c>
      <c r="E100" s="57">
        <v>3</v>
      </c>
      <c r="F100" s="57">
        <v>3</v>
      </c>
      <c r="G100" s="57">
        <v>5</v>
      </c>
      <c r="H100" s="56">
        <v>4</v>
      </c>
      <c r="I100" s="58">
        <v>4</v>
      </c>
      <c r="J100" s="76"/>
      <c r="K100" s="60">
        <f t="shared" ref="K100:K101" si="437">SUM(B100:I100)</f>
        <v>22</v>
      </c>
    </row>
    <row r="101" spans="1:41" ht="12" thickBot="1" x14ac:dyDescent="0.25">
      <c r="A101" s="45" t="s">
        <v>7</v>
      </c>
      <c r="B101" s="54">
        <v>2</v>
      </c>
      <c r="C101" s="2">
        <v>3</v>
      </c>
      <c r="D101" s="2">
        <v>6</v>
      </c>
      <c r="E101" s="2">
        <v>6</v>
      </c>
      <c r="F101" s="2">
        <v>6</v>
      </c>
      <c r="G101" s="2">
        <v>12</v>
      </c>
      <c r="H101" s="2">
        <v>11</v>
      </c>
      <c r="I101" s="58"/>
      <c r="J101" s="77"/>
      <c r="K101" s="61">
        <f t="shared" si="437"/>
        <v>46</v>
      </c>
    </row>
    <row r="102" spans="1:41" ht="12" thickBot="1" x14ac:dyDescent="0.25">
      <c r="A102" s="46" t="s">
        <v>71</v>
      </c>
      <c r="B102" s="62">
        <f>SUM(B99:B101)</f>
        <v>7</v>
      </c>
      <c r="C102" s="63">
        <f>SUM(C99:C101)</f>
        <v>8</v>
      </c>
      <c r="D102" s="64">
        <f t="shared" ref="D102" si="438">SUM(D99:D101)</f>
        <v>11</v>
      </c>
      <c r="E102" s="63">
        <f t="shared" ref="E102" si="439">SUM(E99:E101)</f>
        <v>15</v>
      </c>
      <c r="F102" s="63">
        <f t="shared" ref="F102" si="440">SUM(F99:F101)</f>
        <v>17</v>
      </c>
      <c r="G102" s="63">
        <f t="shared" ref="G102" si="441">SUM(G99:G101)</f>
        <v>29</v>
      </c>
      <c r="H102" s="63">
        <f t="shared" ref="H102" si="442">SUM(H99:H101)</f>
        <v>21</v>
      </c>
      <c r="I102" s="65">
        <f t="shared" ref="I102" si="443">SUM(I99:I101)</f>
        <v>4</v>
      </c>
      <c r="J102" s="74"/>
      <c r="K102" s="66">
        <f>SUM(K99:K101)</f>
        <v>112</v>
      </c>
    </row>
    <row r="104" spans="1:41" ht="12" thickBot="1" x14ac:dyDescent="0.25"/>
    <row r="105" spans="1:41" x14ac:dyDescent="0.2">
      <c r="A105" s="51" t="s">
        <v>21</v>
      </c>
      <c r="B105" s="39" t="s">
        <v>74</v>
      </c>
      <c r="C105" s="39"/>
      <c r="D105" s="39"/>
      <c r="E105" s="39"/>
      <c r="F105" s="39"/>
      <c r="G105" s="39"/>
      <c r="H105" s="39"/>
      <c r="I105" s="50"/>
      <c r="J105" s="39"/>
      <c r="K105" s="52"/>
    </row>
    <row r="106" spans="1:41" ht="12" thickBot="1" x14ac:dyDescent="0.25">
      <c r="A106" s="44" t="s">
        <v>75</v>
      </c>
      <c r="B106" s="47" t="s">
        <v>16</v>
      </c>
      <c r="C106" s="48" t="s">
        <v>8</v>
      </c>
      <c r="D106" s="49" t="s">
        <v>9</v>
      </c>
      <c r="E106" s="48" t="s">
        <v>10</v>
      </c>
      <c r="F106" s="48" t="s">
        <v>11</v>
      </c>
      <c r="G106" s="48" t="s">
        <v>12</v>
      </c>
      <c r="H106" s="48" t="s">
        <v>73</v>
      </c>
      <c r="I106" s="44" t="s">
        <v>72</v>
      </c>
      <c r="J106" s="19"/>
      <c r="K106" s="53" t="s">
        <v>76</v>
      </c>
    </row>
    <row r="107" spans="1:41" x14ac:dyDescent="0.2">
      <c r="A107" s="45" t="s">
        <v>5</v>
      </c>
      <c r="B107" s="54">
        <v>6</v>
      </c>
      <c r="C107" s="2">
        <v>2</v>
      </c>
      <c r="D107" s="55">
        <v>4</v>
      </c>
      <c r="E107" s="56">
        <v>5</v>
      </c>
      <c r="F107" s="57">
        <v>6</v>
      </c>
      <c r="G107" s="57">
        <v>10</v>
      </c>
      <c r="H107" s="57">
        <v>6</v>
      </c>
      <c r="I107" s="58"/>
      <c r="J107" s="75"/>
      <c r="K107" s="59">
        <f>SUM(B107:I107)</f>
        <v>39</v>
      </c>
    </row>
    <row r="108" spans="1:41" x14ac:dyDescent="0.2">
      <c r="A108" s="45" t="s">
        <v>6</v>
      </c>
      <c r="B108" s="54">
        <v>1</v>
      </c>
      <c r="C108" s="2">
        <v>2</v>
      </c>
      <c r="D108" s="2">
        <v>1</v>
      </c>
      <c r="E108" s="2">
        <v>2</v>
      </c>
      <c r="F108" s="2">
        <v>4</v>
      </c>
      <c r="G108" s="2">
        <v>6</v>
      </c>
      <c r="H108" s="2">
        <v>4</v>
      </c>
      <c r="I108" s="2">
        <v>0</v>
      </c>
      <c r="J108" s="76"/>
      <c r="K108" s="60">
        <f t="shared" ref="K108:K109" si="444">SUM(B108:I108)</f>
        <v>20</v>
      </c>
    </row>
    <row r="109" spans="1:41" ht="12" thickBot="1" x14ac:dyDescent="0.25">
      <c r="A109" s="45" t="s">
        <v>7</v>
      </c>
      <c r="B109" s="54">
        <v>2</v>
      </c>
      <c r="C109" s="2">
        <v>2</v>
      </c>
      <c r="D109" s="55">
        <v>6</v>
      </c>
      <c r="E109" s="56">
        <v>6</v>
      </c>
      <c r="F109" s="56">
        <v>5</v>
      </c>
      <c r="G109" s="56">
        <v>9</v>
      </c>
      <c r="H109" s="56">
        <v>11</v>
      </c>
      <c r="I109" s="58"/>
      <c r="J109" s="77"/>
      <c r="K109" s="61">
        <f t="shared" si="444"/>
        <v>41</v>
      </c>
      <c r="L109" s="11"/>
      <c r="AO109" s="11"/>
    </row>
    <row r="110" spans="1:41" ht="12" thickBot="1" x14ac:dyDescent="0.25">
      <c r="A110" s="46" t="s">
        <v>71</v>
      </c>
      <c r="B110" s="62">
        <f>SUM(B107:B109)</f>
        <v>9</v>
      </c>
      <c r="C110" s="63">
        <f>SUM(C107:C109)</f>
        <v>6</v>
      </c>
      <c r="D110" s="64">
        <f t="shared" ref="D110" si="445">SUM(D107:D109)</f>
        <v>11</v>
      </c>
      <c r="E110" s="63">
        <f t="shared" ref="E110" si="446">SUM(E107:E109)</f>
        <v>13</v>
      </c>
      <c r="F110" s="63">
        <f t="shared" ref="F110" si="447">SUM(F107:F109)</f>
        <v>15</v>
      </c>
      <c r="G110" s="63">
        <f t="shared" ref="G110" si="448">SUM(G107:G109)</f>
        <v>25</v>
      </c>
      <c r="H110" s="63">
        <f t="shared" ref="H110" si="449">SUM(H107:H109)</f>
        <v>21</v>
      </c>
      <c r="I110" s="65">
        <f t="shared" ref="I110" si="450">SUM(I107:I109)</f>
        <v>0</v>
      </c>
      <c r="J110" s="74"/>
      <c r="K110" s="66">
        <f>SUM(K107:K109)</f>
        <v>100</v>
      </c>
      <c r="L110" s="11"/>
      <c r="M110" s="19"/>
      <c r="N110" s="19"/>
      <c r="O110" s="38" t="s">
        <v>66</v>
      </c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8"/>
      <c r="AC110" s="8"/>
      <c r="AD110" s="8"/>
      <c r="AE110" s="8"/>
      <c r="AF110" s="8"/>
      <c r="AG110" s="8"/>
      <c r="AH110" s="8"/>
      <c r="AI110" s="8"/>
      <c r="AJ110" s="11"/>
      <c r="AK110" s="11"/>
      <c r="AL110" s="11"/>
      <c r="AM110" s="11"/>
      <c r="AN110" s="11"/>
      <c r="AO110" s="11"/>
    </row>
    <row r="111" spans="1:41" x14ac:dyDescent="0.2">
      <c r="L111" s="11"/>
      <c r="M111" s="19"/>
      <c r="N111" s="19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1"/>
      <c r="AK111" s="11"/>
      <c r="AL111" s="11"/>
      <c r="AM111" s="11"/>
      <c r="AN111" s="11"/>
      <c r="AO111" s="11"/>
    </row>
    <row r="112" spans="1:41" ht="12" thickBot="1" x14ac:dyDescent="0.25">
      <c r="L112" s="11"/>
      <c r="M112" s="19"/>
      <c r="N112" s="19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1"/>
      <c r="AK112" s="11"/>
      <c r="AL112" s="11"/>
      <c r="AM112" s="11"/>
      <c r="AN112" s="11"/>
      <c r="AO112" s="11"/>
    </row>
    <row r="113" spans="1:41" x14ac:dyDescent="0.2">
      <c r="A113" s="51" t="s">
        <v>19</v>
      </c>
      <c r="B113" s="39" t="s">
        <v>74</v>
      </c>
      <c r="C113" s="39"/>
      <c r="D113" s="39"/>
      <c r="E113" s="39"/>
      <c r="F113" s="39"/>
      <c r="G113" s="39"/>
      <c r="H113" s="39"/>
      <c r="I113" s="50"/>
      <c r="J113" s="39"/>
      <c r="K113" s="52"/>
      <c r="L113" s="11"/>
      <c r="M113" s="33"/>
      <c r="N113" s="33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</row>
    <row r="114" spans="1:41" ht="12" thickBot="1" x14ac:dyDescent="0.25">
      <c r="A114" s="44" t="s">
        <v>75</v>
      </c>
      <c r="B114" s="47" t="s">
        <v>16</v>
      </c>
      <c r="C114" s="48" t="s">
        <v>8</v>
      </c>
      <c r="D114" s="49" t="s">
        <v>9</v>
      </c>
      <c r="E114" s="48" t="s">
        <v>10</v>
      </c>
      <c r="F114" s="48" t="s">
        <v>11</v>
      </c>
      <c r="G114" s="48" t="s">
        <v>12</v>
      </c>
      <c r="H114" s="48" t="s">
        <v>73</v>
      </c>
      <c r="I114" s="44" t="s">
        <v>72</v>
      </c>
      <c r="J114" s="19"/>
      <c r="K114" s="53" t="s">
        <v>76</v>
      </c>
      <c r="L114" s="11"/>
      <c r="M114" s="34"/>
      <c r="N114" s="34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spans="1:41" x14ac:dyDescent="0.2">
      <c r="A115" s="45" t="s">
        <v>5</v>
      </c>
      <c r="B115" s="54">
        <v>2</v>
      </c>
      <c r="C115" s="2">
        <v>2</v>
      </c>
      <c r="D115" s="55">
        <v>3</v>
      </c>
      <c r="E115" s="56">
        <v>5</v>
      </c>
      <c r="F115" s="57">
        <v>5</v>
      </c>
      <c r="G115" s="57">
        <v>3</v>
      </c>
      <c r="H115" s="57">
        <v>6</v>
      </c>
      <c r="I115" s="58">
        <v>0</v>
      </c>
      <c r="J115" s="75"/>
      <c r="K115" s="59">
        <f>SUM(B115:I115)</f>
        <v>26</v>
      </c>
      <c r="L115" s="11"/>
      <c r="M115" s="34"/>
      <c r="N115" s="34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</row>
    <row r="116" spans="1:41" x14ac:dyDescent="0.2">
      <c r="A116" s="45" t="s">
        <v>6</v>
      </c>
      <c r="B116" s="54">
        <v>0</v>
      </c>
      <c r="C116" s="2">
        <v>1</v>
      </c>
      <c r="D116" s="2">
        <v>3</v>
      </c>
      <c r="E116" s="2">
        <v>1</v>
      </c>
      <c r="F116" s="2">
        <v>5</v>
      </c>
      <c r="G116" s="2">
        <v>6</v>
      </c>
      <c r="H116" s="2">
        <v>0</v>
      </c>
      <c r="I116" s="2">
        <v>0</v>
      </c>
      <c r="J116" s="76"/>
      <c r="K116" s="60">
        <f t="shared" ref="K116:K117" si="451">SUM(B116:I116)</f>
        <v>16</v>
      </c>
      <c r="L116" s="11"/>
      <c r="M116" s="34"/>
      <c r="N116" s="34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</row>
    <row r="117" spans="1:41" ht="12" thickBot="1" x14ac:dyDescent="0.25">
      <c r="A117" s="45" t="s">
        <v>7</v>
      </c>
      <c r="B117" s="54">
        <v>2</v>
      </c>
      <c r="C117" s="2">
        <v>3</v>
      </c>
      <c r="D117" s="55">
        <v>6</v>
      </c>
      <c r="E117" s="56">
        <v>6</v>
      </c>
      <c r="F117" s="56">
        <v>8</v>
      </c>
      <c r="G117" s="56">
        <v>9</v>
      </c>
      <c r="H117" s="56">
        <v>7</v>
      </c>
      <c r="I117" s="58">
        <v>6</v>
      </c>
      <c r="J117" s="77"/>
      <c r="K117" s="61">
        <f t="shared" si="451"/>
        <v>47</v>
      </c>
      <c r="L117" s="11"/>
      <c r="M117" s="34"/>
      <c r="N117" s="34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spans="1:41" ht="12" thickBot="1" x14ac:dyDescent="0.25">
      <c r="A118" s="46" t="s">
        <v>71</v>
      </c>
      <c r="B118" s="62">
        <f>SUM(B115:B117)</f>
        <v>4</v>
      </c>
      <c r="C118" s="63">
        <f>SUM(C115:C117)</f>
        <v>6</v>
      </c>
      <c r="D118" s="64">
        <f t="shared" ref="D118" si="452">SUM(D115:D117)</f>
        <v>12</v>
      </c>
      <c r="E118" s="63">
        <f t="shared" ref="E118" si="453">SUM(E115:E117)</f>
        <v>12</v>
      </c>
      <c r="F118" s="63">
        <f t="shared" ref="F118" si="454">SUM(F115:F117)</f>
        <v>18</v>
      </c>
      <c r="G118" s="63">
        <f t="shared" ref="G118" si="455">SUM(G115:G117)</f>
        <v>18</v>
      </c>
      <c r="H118" s="63">
        <f t="shared" ref="H118" si="456">SUM(H115:H117)</f>
        <v>13</v>
      </c>
      <c r="I118" s="65">
        <f t="shared" ref="I118" si="457">SUM(I115:I117)</f>
        <v>6</v>
      </c>
      <c r="J118" s="74"/>
      <c r="K118" s="66">
        <f>SUM(K115:K117)</f>
        <v>89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spans="1:41" x14ac:dyDescent="0.2"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spans="1:41" ht="12" thickBot="1" x14ac:dyDescent="0.25"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spans="1:41" x14ac:dyDescent="0.2">
      <c r="A121" s="51" t="s">
        <v>18</v>
      </c>
      <c r="B121" s="39" t="s">
        <v>74</v>
      </c>
      <c r="C121" s="39"/>
      <c r="D121" s="39"/>
      <c r="E121" s="39"/>
      <c r="F121" s="39"/>
      <c r="G121" s="39"/>
      <c r="H121" s="39"/>
      <c r="I121" s="50"/>
      <c r="J121" s="39"/>
      <c r="K121" s="52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spans="1:41" ht="12" thickBot="1" x14ac:dyDescent="0.25">
      <c r="A122" s="44" t="s">
        <v>75</v>
      </c>
      <c r="B122" s="47" t="s">
        <v>16</v>
      </c>
      <c r="C122" s="48" t="s">
        <v>8</v>
      </c>
      <c r="D122" s="49" t="s">
        <v>9</v>
      </c>
      <c r="E122" s="48" t="s">
        <v>10</v>
      </c>
      <c r="F122" s="48" t="s">
        <v>11</v>
      </c>
      <c r="G122" s="48" t="s">
        <v>12</v>
      </c>
      <c r="H122" s="48" t="s">
        <v>73</v>
      </c>
      <c r="I122" s="44" t="s">
        <v>72</v>
      </c>
      <c r="J122" s="19"/>
      <c r="K122" s="53" t="s">
        <v>76</v>
      </c>
    </row>
    <row r="123" spans="1:41" x14ac:dyDescent="0.2">
      <c r="A123" s="45" t="s">
        <v>5</v>
      </c>
      <c r="B123" s="54">
        <v>2</v>
      </c>
      <c r="C123" s="2">
        <v>2</v>
      </c>
      <c r="D123" s="55">
        <v>3</v>
      </c>
      <c r="E123" s="56">
        <v>5</v>
      </c>
      <c r="F123" s="57">
        <v>4</v>
      </c>
      <c r="G123" s="57">
        <v>8</v>
      </c>
      <c r="H123" s="57">
        <v>6</v>
      </c>
      <c r="I123" s="58">
        <v>0</v>
      </c>
      <c r="J123" s="75"/>
      <c r="K123" s="59">
        <f>SUM(B123:I123)</f>
        <v>30</v>
      </c>
    </row>
    <row r="124" spans="1:41" x14ac:dyDescent="0.2">
      <c r="A124" s="45" t="s">
        <v>6</v>
      </c>
      <c r="B124" s="54">
        <v>0</v>
      </c>
      <c r="C124" s="2">
        <v>2</v>
      </c>
      <c r="D124" s="2">
        <v>2</v>
      </c>
      <c r="E124" s="2">
        <v>1</v>
      </c>
      <c r="F124" s="2">
        <v>5</v>
      </c>
      <c r="G124" s="2">
        <v>4</v>
      </c>
      <c r="H124" s="2">
        <v>1</v>
      </c>
      <c r="I124" s="2">
        <v>0</v>
      </c>
      <c r="J124" s="76"/>
      <c r="K124" s="60">
        <f t="shared" ref="K124:K125" si="458">SUM(B124:I124)</f>
        <v>15</v>
      </c>
    </row>
    <row r="125" spans="1:41" ht="13.5" thickBot="1" x14ac:dyDescent="0.25">
      <c r="A125" s="45" t="s">
        <v>7</v>
      </c>
      <c r="B125" s="54">
        <v>2</v>
      </c>
      <c r="C125" s="2">
        <v>2</v>
      </c>
      <c r="D125" s="55">
        <v>6</v>
      </c>
      <c r="E125" s="56">
        <v>5</v>
      </c>
      <c r="F125" s="56">
        <v>8</v>
      </c>
      <c r="G125" s="56">
        <v>11</v>
      </c>
      <c r="H125" s="56">
        <v>6</v>
      </c>
      <c r="I125" s="58">
        <v>6</v>
      </c>
      <c r="J125" s="77"/>
      <c r="K125" s="61">
        <f t="shared" si="458"/>
        <v>46</v>
      </c>
      <c r="Z125" s="1"/>
    </row>
    <row r="126" spans="1:41" ht="12" thickBot="1" x14ac:dyDescent="0.25">
      <c r="A126" s="46" t="s">
        <v>71</v>
      </c>
      <c r="B126" s="62">
        <f>SUM(B123:B125)</f>
        <v>4</v>
      </c>
      <c r="C126" s="63">
        <f>SUM(C123:C125)</f>
        <v>6</v>
      </c>
      <c r="D126" s="64">
        <f t="shared" ref="D126" si="459">SUM(D123:D125)</f>
        <v>11</v>
      </c>
      <c r="E126" s="63">
        <f t="shared" ref="E126" si="460">SUM(E123:E125)</f>
        <v>11</v>
      </c>
      <c r="F126" s="63">
        <f t="shared" ref="F126" si="461">SUM(F123:F125)</f>
        <v>17</v>
      </c>
      <c r="G126" s="63">
        <f t="shared" ref="G126" si="462">SUM(G123:G125)</f>
        <v>23</v>
      </c>
      <c r="H126" s="63">
        <f t="shared" ref="H126" si="463">SUM(H123:H125)</f>
        <v>13</v>
      </c>
      <c r="I126" s="65">
        <f t="shared" ref="I126" si="464">SUM(I123:I125)</f>
        <v>6</v>
      </c>
      <c r="J126" s="74"/>
      <c r="K126" s="66">
        <f>SUM(K123:K125)</f>
        <v>91</v>
      </c>
      <c r="Z126" s="2"/>
      <c r="AE126" s="2"/>
      <c r="AJ126" s="2"/>
    </row>
    <row r="127" spans="1:41" x14ac:dyDescent="0.2">
      <c r="Z127" s="2"/>
      <c r="AE127" s="2"/>
      <c r="AJ127" s="2"/>
    </row>
    <row r="128" spans="1:41" ht="12" thickBot="1" x14ac:dyDescent="0.25">
      <c r="Z128" s="2"/>
      <c r="AE128" s="2"/>
      <c r="AJ128" s="2"/>
    </row>
    <row r="129" spans="1:36" x14ac:dyDescent="0.2">
      <c r="A129" s="51" t="s">
        <v>17</v>
      </c>
      <c r="B129" s="39" t="s">
        <v>74</v>
      </c>
      <c r="C129" s="39"/>
      <c r="D129" s="39"/>
      <c r="E129" s="39"/>
      <c r="F129" s="39"/>
      <c r="G129" s="39"/>
      <c r="H129" s="39"/>
      <c r="I129" s="50"/>
      <c r="J129" s="39"/>
      <c r="K129" s="52"/>
      <c r="Z129" s="2"/>
      <c r="AE129" s="2"/>
      <c r="AJ129" s="2"/>
    </row>
    <row r="130" spans="1:36" ht="12" thickBot="1" x14ac:dyDescent="0.25">
      <c r="A130" s="44" t="s">
        <v>75</v>
      </c>
      <c r="B130" s="47" t="s">
        <v>16</v>
      </c>
      <c r="C130" s="48" t="s">
        <v>8</v>
      </c>
      <c r="D130" s="49" t="s">
        <v>9</v>
      </c>
      <c r="E130" s="48" t="s">
        <v>10</v>
      </c>
      <c r="F130" s="48" t="s">
        <v>11</v>
      </c>
      <c r="G130" s="48" t="s">
        <v>12</v>
      </c>
      <c r="H130" s="48" t="s">
        <v>73</v>
      </c>
      <c r="I130" s="44" t="s">
        <v>72</v>
      </c>
      <c r="J130" s="19"/>
      <c r="K130" s="53" t="s">
        <v>76</v>
      </c>
      <c r="Z130" s="2"/>
      <c r="AE130" s="2"/>
      <c r="AJ130" s="2"/>
    </row>
    <row r="131" spans="1:36" x14ac:dyDescent="0.2">
      <c r="A131" s="45" t="s">
        <v>5</v>
      </c>
      <c r="B131" s="54">
        <v>3</v>
      </c>
      <c r="C131" s="2">
        <v>2</v>
      </c>
      <c r="D131" s="55">
        <v>4</v>
      </c>
      <c r="E131" s="56">
        <v>5</v>
      </c>
      <c r="F131" s="57">
        <v>5</v>
      </c>
      <c r="G131" s="57">
        <v>4</v>
      </c>
      <c r="H131" s="57">
        <v>4</v>
      </c>
      <c r="I131" s="58">
        <v>4</v>
      </c>
      <c r="J131" s="75"/>
      <c r="K131" s="59">
        <f>SUM(B131:I131)</f>
        <v>31</v>
      </c>
      <c r="Z131" s="2"/>
      <c r="AE131" s="2"/>
      <c r="AJ131" s="2"/>
    </row>
    <row r="132" spans="1:36" x14ac:dyDescent="0.2">
      <c r="A132" s="45" t="s">
        <v>6</v>
      </c>
      <c r="B132" s="54">
        <v>0</v>
      </c>
      <c r="C132" s="2">
        <v>1</v>
      </c>
      <c r="D132" s="2">
        <v>2</v>
      </c>
      <c r="E132" s="2">
        <v>3</v>
      </c>
      <c r="F132" s="2">
        <v>5</v>
      </c>
      <c r="G132" s="2">
        <v>0</v>
      </c>
      <c r="H132" s="2">
        <v>0</v>
      </c>
      <c r="I132" s="2">
        <v>5</v>
      </c>
      <c r="J132" s="76"/>
      <c r="K132" s="60">
        <f t="shared" ref="K132:K133" si="465">SUM(B132:I132)</f>
        <v>16</v>
      </c>
      <c r="Z132" s="2"/>
      <c r="AE132" s="2"/>
      <c r="AJ132" s="2"/>
    </row>
    <row r="133" spans="1:36" x14ac:dyDescent="0.2">
      <c r="A133" s="45" t="s">
        <v>7</v>
      </c>
      <c r="B133" s="54">
        <v>1</v>
      </c>
      <c r="C133" s="2">
        <v>3</v>
      </c>
      <c r="D133" s="55">
        <v>6</v>
      </c>
      <c r="E133" s="56">
        <v>4</v>
      </c>
      <c r="F133" s="56">
        <v>9</v>
      </c>
      <c r="G133" s="56">
        <v>7</v>
      </c>
      <c r="H133" s="56">
        <v>8</v>
      </c>
      <c r="I133" s="58">
        <v>7</v>
      </c>
      <c r="J133" s="82"/>
      <c r="K133" s="61">
        <f t="shared" si="465"/>
        <v>45</v>
      </c>
      <c r="Z133" s="2"/>
      <c r="AE133" s="2"/>
      <c r="AJ133" s="2"/>
    </row>
    <row r="134" spans="1:36" ht="12" thickBot="1" x14ac:dyDescent="0.25">
      <c r="A134" s="46" t="s">
        <v>71</v>
      </c>
      <c r="B134" s="62">
        <f>SUM(B131:B133)</f>
        <v>4</v>
      </c>
      <c r="C134" s="63">
        <f>SUM(C131:C133)</f>
        <v>6</v>
      </c>
      <c r="D134" s="64">
        <f t="shared" ref="D134" si="466">SUM(D131:D133)</f>
        <v>12</v>
      </c>
      <c r="E134" s="63">
        <f t="shared" ref="E134" si="467">SUM(E131:E133)</f>
        <v>12</v>
      </c>
      <c r="F134" s="63">
        <f t="shared" ref="F134" si="468">SUM(F131:F133)</f>
        <v>19</v>
      </c>
      <c r="G134" s="63">
        <f t="shared" ref="G134" si="469">SUM(G131:G133)</f>
        <v>11</v>
      </c>
      <c r="H134" s="63">
        <f t="shared" ref="H134" si="470">SUM(H131:H133)</f>
        <v>12</v>
      </c>
      <c r="I134" s="65">
        <f t="shared" ref="I134" si="471">SUM(I131:I133)</f>
        <v>16</v>
      </c>
      <c r="J134" s="74"/>
      <c r="K134" s="66">
        <f>SUM(K131:K133)</f>
        <v>92</v>
      </c>
      <c r="Z134" s="2"/>
      <c r="AE134" s="2"/>
      <c r="AJ134" s="2"/>
    </row>
    <row r="135" spans="1:36" x14ac:dyDescent="0.2">
      <c r="Z135" s="2"/>
      <c r="AE135" s="2"/>
      <c r="AJ135" s="2"/>
    </row>
    <row r="136" spans="1:36" ht="12" thickBot="1" x14ac:dyDescent="0.25"/>
    <row r="137" spans="1:36" x14ac:dyDescent="0.2">
      <c r="A137" s="51" t="s">
        <v>4</v>
      </c>
      <c r="B137" s="39" t="s">
        <v>74</v>
      </c>
      <c r="C137" s="39"/>
      <c r="D137" s="39"/>
      <c r="E137" s="39"/>
      <c r="F137" s="39"/>
      <c r="G137" s="39"/>
      <c r="H137" s="39"/>
      <c r="I137" s="50"/>
      <c r="J137" s="39"/>
      <c r="K137" s="52"/>
    </row>
    <row r="138" spans="1:36" ht="12" thickBot="1" x14ac:dyDescent="0.25">
      <c r="A138" s="44" t="s">
        <v>75</v>
      </c>
      <c r="B138" s="47" t="s">
        <v>16</v>
      </c>
      <c r="C138" s="48" t="s">
        <v>8</v>
      </c>
      <c r="D138" s="49" t="s">
        <v>9</v>
      </c>
      <c r="E138" s="48" t="s">
        <v>10</v>
      </c>
      <c r="F138" s="48" t="s">
        <v>11</v>
      </c>
      <c r="G138" s="48" t="s">
        <v>12</v>
      </c>
      <c r="H138" s="48" t="s">
        <v>73</v>
      </c>
      <c r="I138" s="44" t="s">
        <v>72</v>
      </c>
      <c r="J138" s="19"/>
      <c r="K138" s="53" t="s">
        <v>76</v>
      </c>
    </row>
    <row r="139" spans="1:36" x14ac:dyDescent="0.2">
      <c r="A139" s="45" t="s">
        <v>5</v>
      </c>
      <c r="B139" s="54">
        <v>2</v>
      </c>
      <c r="C139" s="2">
        <v>3</v>
      </c>
      <c r="D139" s="55">
        <v>6</v>
      </c>
      <c r="E139" s="56">
        <v>6</v>
      </c>
      <c r="F139" s="57">
        <v>3</v>
      </c>
      <c r="G139" s="57">
        <v>5</v>
      </c>
      <c r="H139" s="57">
        <v>6</v>
      </c>
      <c r="I139" s="58">
        <v>7</v>
      </c>
      <c r="J139" s="75"/>
      <c r="K139" s="59">
        <f>SUM(B139:I139)</f>
        <v>38</v>
      </c>
    </row>
    <row r="140" spans="1:36" x14ac:dyDescent="0.2">
      <c r="A140" s="45" t="s">
        <v>6</v>
      </c>
      <c r="B140" s="54">
        <v>0</v>
      </c>
      <c r="C140" s="2">
        <v>1</v>
      </c>
      <c r="D140" s="2">
        <v>1</v>
      </c>
      <c r="E140" s="2">
        <v>2</v>
      </c>
      <c r="F140" s="2">
        <v>2</v>
      </c>
      <c r="G140" s="2">
        <v>0</v>
      </c>
      <c r="H140" s="2">
        <v>5</v>
      </c>
      <c r="I140" s="2">
        <v>0</v>
      </c>
      <c r="J140" s="76"/>
      <c r="K140" s="60">
        <f t="shared" ref="K140:K141" si="472">SUM(B140:I140)</f>
        <v>11</v>
      </c>
    </row>
    <row r="141" spans="1:36" x14ac:dyDescent="0.2">
      <c r="A141" s="45" t="s">
        <v>7</v>
      </c>
      <c r="B141" s="54">
        <v>3</v>
      </c>
      <c r="C141" s="2">
        <v>2</v>
      </c>
      <c r="D141" s="55">
        <v>4</v>
      </c>
      <c r="E141" s="56">
        <v>4</v>
      </c>
      <c r="F141" s="56">
        <v>7</v>
      </c>
      <c r="G141" s="56">
        <v>6</v>
      </c>
      <c r="H141" s="56">
        <v>6</v>
      </c>
      <c r="I141" s="58">
        <v>8</v>
      </c>
      <c r="J141" s="82"/>
      <c r="K141" s="61">
        <f t="shared" si="472"/>
        <v>40</v>
      </c>
    </row>
    <row r="142" spans="1:36" ht="12" thickBot="1" x14ac:dyDescent="0.25">
      <c r="A142" s="46" t="s">
        <v>71</v>
      </c>
      <c r="B142" s="62">
        <f>SUM(B139:B141)</f>
        <v>5</v>
      </c>
      <c r="C142" s="63">
        <f>SUM(C139:C141)</f>
        <v>6</v>
      </c>
      <c r="D142" s="64">
        <f t="shared" ref="D142" si="473">SUM(D139:D141)</f>
        <v>11</v>
      </c>
      <c r="E142" s="63">
        <f t="shared" ref="E142" si="474">SUM(E139:E141)</f>
        <v>12</v>
      </c>
      <c r="F142" s="63">
        <f t="shared" ref="F142" si="475">SUM(F139:F141)</f>
        <v>12</v>
      </c>
      <c r="G142" s="63">
        <f t="shared" ref="G142" si="476">SUM(G139:G141)</f>
        <v>11</v>
      </c>
      <c r="H142" s="63">
        <f t="shared" ref="H142" si="477">SUM(H139:H141)</f>
        <v>17</v>
      </c>
      <c r="I142" s="65">
        <f t="shared" ref="I142" si="478">SUM(I139:I141)</f>
        <v>15</v>
      </c>
      <c r="J142" s="74"/>
      <c r="K142" s="66">
        <f>SUM(K139:K141)</f>
        <v>89</v>
      </c>
    </row>
    <row r="144" spans="1:36" ht="12" thickBot="1" x14ac:dyDescent="0.25"/>
    <row r="145" spans="1:11" x14ac:dyDescent="0.2">
      <c r="A145" s="51" t="s">
        <v>3</v>
      </c>
      <c r="B145" s="39" t="s">
        <v>74</v>
      </c>
      <c r="C145" s="39"/>
      <c r="D145" s="39"/>
      <c r="E145" s="39"/>
      <c r="F145" s="39"/>
      <c r="G145" s="39"/>
      <c r="H145" s="39"/>
      <c r="I145" s="50"/>
      <c r="J145" s="39"/>
      <c r="K145" s="52"/>
    </row>
    <row r="146" spans="1:11" ht="12" thickBot="1" x14ac:dyDescent="0.25">
      <c r="A146" s="44" t="s">
        <v>75</v>
      </c>
      <c r="B146" s="47" t="s">
        <v>16</v>
      </c>
      <c r="C146" s="48" t="s">
        <v>8</v>
      </c>
      <c r="D146" s="49" t="s">
        <v>9</v>
      </c>
      <c r="E146" s="48" t="s">
        <v>10</v>
      </c>
      <c r="F146" s="48" t="s">
        <v>11</v>
      </c>
      <c r="G146" s="48" t="s">
        <v>12</v>
      </c>
      <c r="H146" s="48" t="s">
        <v>73</v>
      </c>
      <c r="I146" s="44" t="s">
        <v>72</v>
      </c>
      <c r="J146" s="19"/>
      <c r="K146" s="53" t="s">
        <v>76</v>
      </c>
    </row>
    <row r="147" spans="1:11" x14ac:dyDescent="0.2">
      <c r="A147" s="45" t="s">
        <v>5</v>
      </c>
      <c r="B147" s="54">
        <v>2</v>
      </c>
      <c r="C147" s="2">
        <v>4</v>
      </c>
      <c r="D147" s="55">
        <v>0</v>
      </c>
      <c r="E147" s="56">
        <v>6</v>
      </c>
      <c r="F147" s="57">
        <v>4</v>
      </c>
      <c r="G147" s="57">
        <v>6</v>
      </c>
      <c r="H147" s="57">
        <v>6</v>
      </c>
      <c r="I147" s="58">
        <v>5</v>
      </c>
      <c r="J147" s="75"/>
      <c r="K147" s="59">
        <f>SUM(B147:I147)</f>
        <v>33</v>
      </c>
    </row>
    <row r="148" spans="1:11" x14ac:dyDescent="0.2">
      <c r="A148" s="45" t="s">
        <v>6</v>
      </c>
      <c r="B148" s="54">
        <v>0</v>
      </c>
      <c r="C148" s="2">
        <v>1</v>
      </c>
      <c r="D148" s="2">
        <v>1</v>
      </c>
      <c r="E148" s="2">
        <v>1</v>
      </c>
      <c r="F148" s="2">
        <v>2</v>
      </c>
      <c r="G148" s="2">
        <v>3</v>
      </c>
      <c r="H148" s="2">
        <v>5</v>
      </c>
      <c r="I148" s="2">
        <v>1</v>
      </c>
      <c r="J148" s="76"/>
      <c r="K148" s="60">
        <f t="shared" ref="K148:K149" si="479">SUM(B148:I148)</f>
        <v>14</v>
      </c>
    </row>
    <row r="149" spans="1:11" x14ac:dyDescent="0.2">
      <c r="A149" s="45" t="s">
        <v>7</v>
      </c>
      <c r="B149" s="54">
        <v>4</v>
      </c>
      <c r="C149" s="2">
        <v>1</v>
      </c>
      <c r="D149" s="55">
        <v>5</v>
      </c>
      <c r="E149" s="56">
        <v>4</v>
      </c>
      <c r="F149" s="56">
        <v>4</v>
      </c>
      <c r="G149" s="56">
        <v>7</v>
      </c>
      <c r="H149" s="56">
        <v>6</v>
      </c>
      <c r="I149" s="58">
        <v>10</v>
      </c>
      <c r="J149" s="82"/>
      <c r="K149" s="61">
        <f t="shared" si="479"/>
        <v>41</v>
      </c>
    </row>
    <row r="150" spans="1:11" ht="12" thickBot="1" x14ac:dyDescent="0.25">
      <c r="A150" s="46" t="s">
        <v>71</v>
      </c>
      <c r="B150" s="62">
        <f>SUM(B147:B149)</f>
        <v>6</v>
      </c>
      <c r="C150" s="63">
        <f>SUM(C147:C149)</f>
        <v>6</v>
      </c>
      <c r="D150" s="64">
        <f t="shared" ref="D150" si="480">SUM(D147:D149)</f>
        <v>6</v>
      </c>
      <c r="E150" s="63">
        <f t="shared" ref="E150" si="481">SUM(E147:E149)</f>
        <v>11</v>
      </c>
      <c r="F150" s="63">
        <f t="shared" ref="F150" si="482">SUM(F147:F149)</f>
        <v>10</v>
      </c>
      <c r="G150" s="63">
        <f t="shared" ref="G150" si="483">SUM(G147:G149)</f>
        <v>16</v>
      </c>
      <c r="H150" s="63">
        <f t="shared" ref="H150" si="484">SUM(H147:H149)</f>
        <v>17</v>
      </c>
      <c r="I150" s="65">
        <f t="shared" ref="I150" si="485">SUM(I147:I149)</f>
        <v>16</v>
      </c>
      <c r="J150" s="74"/>
      <c r="K150" s="66">
        <f>SUM(K147:K149)</f>
        <v>88</v>
      </c>
    </row>
    <row r="152" spans="1:11" ht="12" thickBot="1" x14ac:dyDescent="0.25"/>
    <row r="153" spans="1:11" x14ac:dyDescent="0.2">
      <c r="A153" s="51" t="s">
        <v>2</v>
      </c>
      <c r="B153" s="39" t="s">
        <v>74</v>
      </c>
      <c r="C153" s="39"/>
      <c r="D153" s="39"/>
      <c r="E153" s="39"/>
      <c r="F153" s="39"/>
      <c r="G153" s="39"/>
      <c r="H153" s="39"/>
      <c r="I153" s="50"/>
      <c r="J153" s="39"/>
      <c r="K153" s="52"/>
    </row>
    <row r="154" spans="1:11" ht="12" thickBot="1" x14ac:dyDescent="0.25">
      <c r="A154" s="44" t="s">
        <v>75</v>
      </c>
      <c r="B154" s="47" t="s">
        <v>16</v>
      </c>
      <c r="C154" s="48" t="s">
        <v>8</v>
      </c>
      <c r="D154" s="49" t="s">
        <v>9</v>
      </c>
      <c r="E154" s="48" t="s">
        <v>10</v>
      </c>
      <c r="F154" s="48" t="s">
        <v>11</v>
      </c>
      <c r="G154" s="48" t="s">
        <v>12</v>
      </c>
      <c r="H154" s="48" t="s">
        <v>73</v>
      </c>
      <c r="I154" s="44" t="s">
        <v>72</v>
      </c>
      <c r="J154" s="19"/>
      <c r="K154" s="53" t="s">
        <v>76</v>
      </c>
    </row>
    <row r="155" spans="1:11" x14ac:dyDescent="0.2">
      <c r="A155" s="45" t="s">
        <v>5</v>
      </c>
      <c r="B155" s="54">
        <v>2</v>
      </c>
      <c r="C155" s="2">
        <v>1</v>
      </c>
      <c r="D155" s="55">
        <v>2</v>
      </c>
      <c r="E155" s="56">
        <v>3</v>
      </c>
      <c r="F155" s="57">
        <v>4</v>
      </c>
      <c r="G155" s="57">
        <v>5</v>
      </c>
      <c r="H155" s="57">
        <v>4</v>
      </c>
      <c r="I155" s="58">
        <v>5</v>
      </c>
      <c r="J155" s="75"/>
      <c r="K155" s="59">
        <f>SUM(B155:I155)</f>
        <v>26</v>
      </c>
    </row>
    <row r="156" spans="1:11" x14ac:dyDescent="0.2">
      <c r="A156" s="45" t="s">
        <v>6</v>
      </c>
      <c r="B156" s="54">
        <v>0</v>
      </c>
      <c r="C156" s="2">
        <v>0</v>
      </c>
      <c r="D156" s="2">
        <v>1</v>
      </c>
      <c r="E156" s="2">
        <v>1</v>
      </c>
      <c r="F156" s="2">
        <v>4</v>
      </c>
      <c r="G156" s="2">
        <v>1</v>
      </c>
      <c r="H156" s="2">
        <v>5</v>
      </c>
      <c r="I156" s="2">
        <v>0</v>
      </c>
      <c r="J156" s="76"/>
      <c r="K156" s="60">
        <f t="shared" ref="K156:K157" si="486">SUM(B156:I156)</f>
        <v>12</v>
      </c>
    </row>
    <row r="157" spans="1:11" x14ac:dyDescent="0.2">
      <c r="A157" s="45" t="s">
        <v>7</v>
      </c>
      <c r="B157" s="54">
        <v>3</v>
      </c>
      <c r="C157" s="2">
        <v>5</v>
      </c>
      <c r="D157" s="55">
        <v>3</v>
      </c>
      <c r="E157" s="56">
        <v>7</v>
      </c>
      <c r="F157" s="56">
        <v>4</v>
      </c>
      <c r="G157" s="56">
        <v>6</v>
      </c>
      <c r="H157" s="56">
        <v>7</v>
      </c>
      <c r="I157" s="58">
        <v>12</v>
      </c>
      <c r="J157" s="82"/>
      <c r="K157" s="61">
        <f t="shared" si="486"/>
        <v>47</v>
      </c>
    </row>
    <row r="158" spans="1:11" ht="12" thickBot="1" x14ac:dyDescent="0.25">
      <c r="A158" s="46" t="s">
        <v>71</v>
      </c>
      <c r="B158" s="62">
        <f>SUM(B155:B157)</f>
        <v>5</v>
      </c>
      <c r="C158" s="63">
        <f>SUM(C155:C157)</f>
        <v>6</v>
      </c>
      <c r="D158" s="64">
        <f t="shared" ref="D158" si="487">SUM(D155:D157)</f>
        <v>6</v>
      </c>
      <c r="E158" s="63">
        <f t="shared" ref="E158" si="488">SUM(E155:E157)</f>
        <v>11</v>
      </c>
      <c r="F158" s="63">
        <f t="shared" ref="F158" si="489">SUM(F155:F157)</f>
        <v>12</v>
      </c>
      <c r="G158" s="63">
        <f t="shared" ref="G158" si="490">SUM(G155:G157)</f>
        <v>12</v>
      </c>
      <c r="H158" s="63">
        <f t="shared" ref="H158" si="491">SUM(H155:H157)</f>
        <v>16</v>
      </c>
      <c r="I158" s="65">
        <f t="shared" ref="I158" si="492">SUM(I155:I157)</f>
        <v>17</v>
      </c>
      <c r="J158" s="74"/>
      <c r="K158" s="66">
        <f>SUM(K155:K157)</f>
        <v>85</v>
      </c>
    </row>
    <row r="160" spans="1:11" ht="12" thickBot="1" x14ac:dyDescent="0.25"/>
    <row r="161" spans="1:11" x14ac:dyDescent="0.2">
      <c r="A161" s="51" t="s">
        <v>1</v>
      </c>
      <c r="B161" s="39" t="s">
        <v>74</v>
      </c>
      <c r="C161" s="39"/>
      <c r="D161" s="39"/>
      <c r="E161" s="39"/>
      <c r="F161" s="39"/>
      <c r="G161" s="39"/>
      <c r="H161" s="39"/>
      <c r="I161" s="50"/>
      <c r="J161" s="39"/>
      <c r="K161" s="52"/>
    </row>
    <row r="162" spans="1:11" ht="12" thickBot="1" x14ac:dyDescent="0.25">
      <c r="A162" s="44" t="s">
        <v>75</v>
      </c>
      <c r="B162" s="47" t="s">
        <v>16</v>
      </c>
      <c r="C162" s="48" t="s">
        <v>8</v>
      </c>
      <c r="D162" s="49" t="s">
        <v>9</v>
      </c>
      <c r="E162" s="48" t="s">
        <v>10</v>
      </c>
      <c r="F162" s="48" t="s">
        <v>11</v>
      </c>
      <c r="G162" s="48" t="s">
        <v>12</v>
      </c>
      <c r="H162" s="48" t="s">
        <v>73</v>
      </c>
      <c r="I162" s="44" t="s">
        <v>72</v>
      </c>
      <c r="J162" s="19"/>
      <c r="K162" s="53" t="s">
        <v>76</v>
      </c>
    </row>
    <row r="163" spans="1:11" x14ac:dyDescent="0.2">
      <c r="A163" s="45" t="s">
        <v>5</v>
      </c>
      <c r="B163" s="54">
        <v>1</v>
      </c>
      <c r="C163" s="2">
        <v>3</v>
      </c>
      <c r="D163" s="55">
        <v>2</v>
      </c>
      <c r="E163" s="56">
        <v>4</v>
      </c>
      <c r="F163" s="57">
        <v>4</v>
      </c>
      <c r="G163" s="57">
        <v>4</v>
      </c>
      <c r="H163" s="57">
        <v>6</v>
      </c>
      <c r="I163" s="58">
        <v>4</v>
      </c>
      <c r="J163" s="75"/>
      <c r="K163" s="59">
        <f>SUM(B163:I163)</f>
        <v>28</v>
      </c>
    </row>
    <row r="164" spans="1:11" x14ac:dyDescent="0.2">
      <c r="A164" s="45" t="s">
        <v>6</v>
      </c>
      <c r="B164" s="54">
        <v>0</v>
      </c>
      <c r="C164" s="2">
        <v>0</v>
      </c>
      <c r="D164" s="2">
        <v>0</v>
      </c>
      <c r="E164" s="2">
        <v>1</v>
      </c>
      <c r="F164" s="2">
        <v>6</v>
      </c>
      <c r="G164" s="2">
        <v>1</v>
      </c>
      <c r="H164" s="2">
        <v>4</v>
      </c>
      <c r="I164" s="2">
        <v>0</v>
      </c>
      <c r="J164" s="76"/>
      <c r="K164" s="60">
        <f t="shared" ref="K164:K165" si="493">SUM(B164:I164)</f>
        <v>12</v>
      </c>
    </row>
    <row r="165" spans="1:11" x14ac:dyDescent="0.2">
      <c r="A165" s="45" t="s">
        <v>7</v>
      </c>
      <c r="B165" s="54">
        <v>4</v>
      </c>
      <c r="C165" s="2">
        <v>3</v>
      </c>
      <c r="D165" s="55">
        <v>6</v>
      </c>
      <c r="E165" s="56">
        <v>6</v>
      </c>
      <c r="F165" s="56">
        <v>7</v>
      </c>
      <c r="G165" s="56">
        <v>6</v>
      </c>
      <c r="H165" s="56">
        <v>6</v>
      </c>
      <c r="I165" s="58">
        <v>14</v>
      </c>
      <c r="J165" s="82"/>
      <c r="K165" s="61">
        <f t="shared" si="493"/>
        <v>52</v>
      </c>
    </row>
    <row r="166" spans="1:11" ht="12" thickBot="1" x14ac:dyDescent="0.25">
      <c r="A166" s="46" t="s">
        <v>71</v>
      </c>
      <c r="B166" s="62">
        <f>SUM(B163:B165)</f>
        <v>5</v>
      </c>
      <c r="C166" s="63">
        <f>SUM(C163:C165)</f>
        <v>6</v>
      </c>
      <c r="D166" s="64">
        <f t="shared" ref="D166" si="494">SUM(D163:D165)</f>
        <v>8</v>
      </c>
      <c r="E166" s="63">
        <f t="shared" ref="E166" si="495">SUM(E163:E165)</f>
        <v>11</v>
      </c>
      <c r="F166" s="63">
        <f t="shared" ref="F166" si="496">SUM(F163:F165)</f>
        <v>17</v>
      </c>
      <c r="G166" s="63">
        <f t="shared" ref="G166" si="497">SUM(G163:G165)</f>
        <v>11</v>
      </c>
      <c r="H166" s="63">
        <f t="shared" ref="H166" si="498">SUM(H163:H165)</f>
        <v>16</v>
      </c>
      <c r="I166" s="65">
        <f t="shared" ref="I166" si="499">SUM(I163:I165)</f>
        <v>18</v>
      </c>
      <c r="J166" s="74"/>
      <c r="K166" s="66">
        <f>SUM(K163:K165)</f>
        <v>92</v>
      </c>
    </row>
    <row r="168" spans="1:11" ht="12" thickBot="1" x14ac:dyDescent="0.25"/>
    <row r="169" spans="1:11" x14ac:dyDescent="0.2">
      <c r="A169" s="51" t="s">
        <v>0</v>
      </c>
      <c r="B169" s="39" t="s">
        <v>74</v>
      </c>
      <c r="C169" s="39"/>
      <c r="D169" s="39"/>
      <c r="E169" s="39"/>
      <c r="F169" s="39"/>
      <c r="G169" s="39"/>
      <c r="H169" s="39"/>
      <c r="I169" s="50"/>
      <c r="J169" s="39"/>
      <c r="K169" s="52"/>
    </row>
    <row r="170" spans="1:11" ht="12" thickBot="1" x14ac:dyDescent="0.25">
      <c r="A170" s="44" t="s">
        <v>75</v>
      </c>
      <c r="B170" s="47" t="s">
        <v>16</v>
      </c>
      <c r="C170" s="48" t="s">
        <v>8</v>
      </c>
      <c r="D170" s="49" t="s">
        <v>9</v>
      </c>
      <c r="E170" s="48" t="s">
        <v>10</v>
      </c>
      <c r="F170" s="48" t="s">
        <v>11</v>
      </c>
      <c r="G170" s="48" t="s">
        <v>12</v>
      </c>
      <c r="H170" s="48" t="s">
        <v>73</v>
      </c>
      <c r="I170" s="44" t="s">
        <v>72</v>
      </c>
      <c r="J170" s="19"/>
      <c r="K170" s="53" t="s">
        <v>76</v>
      </c>
    </row>
    <row r="171" spans="1:11" x14ac:dyDescent="0.2">
      <c r="A171" s="45" t="s">
        <v>5</v>
      </c>
      <c r="B171" s="54">
        <v>2</v>
      </c>
      <c r="C171" s="2">
        <v>2</v>
      </c>
      <c r="D171" s="55">
        <v>2</v>
      </c>
      <c r="E171" s="56">
        <v>3</v>
      </c>
      <c r="F171" s="57">
        <v>3</v>
      </c>
      <c r="G171" s="57">
        <v>3</v>
      </c>
      <c r="H171" s="57">
        <v>6</v>
      </c>
      <c r="I171" s="58">
        <v>9</v>
      </c>
      <c r="J171" s="75"/>
      <c r="K171" s="59">
        <f>SUM(B171:I171)</f>
        <v>30</v>
      </c>
    </row>
    <row r="172" spans="1:11" x14ac:dyDescent="0.2">
      <c r="A172" s="45" t="s">
        <v>6</v>
      </c>
      <c r="B172" s="54">
        <v>0</v>
      </c>
      <c r="C172" s="2">
        <v>0</v>
      </c>
      <c r="D172" s="2">
        <v>0</v>
      </c>
      <c r="E172" s="2">
        <v>3</v>
      </c>
      <c r="F172" s="2">
        <v>4</v>
      </c>
      <c r="G172" s="2">
        <v>1</v>
      </c>
      <c r="H172" s="2">
        <v>0</v>
      </c>
      <c r="I172" s="2">
        <v>1</v>
      </c>
      <c r="J172" s="76"/>
      <c r="K172" s="60">
        <f t="shared" ref="K172:K173" si="500">SUM(B172:I172)</f>
        <v>9</v>
      </c>
    </row>
    <row r="173" spans="1:11" x14ac:dyDescent="0.2">
      <c r="A173" s="45" t="s">
        <v>7</v>
      </c>
      <c r="B173" s="54">
        <v>4</v>
      </c>
      <c r="C173" s="2">
        <v>4</v>
      </c>
      <c r="D173" s="55">
        <v>4</v>
      </c>
      <c r="E173" s="56">
        <v>6</v>
      </c>
      <c r="F173" s="56">
        <v>5</v>
      </c>
      <c r="G173" s="56">
        <v>6</v>
      </c>
      <c r="H173" s="56">
        <v>10</v>
      </c>
      <c r="I173" s="58">
        <v>7</v>
      </c>
      <c r="J173" s="82"/>
      <c r="K173" s="61">
        <f t="shared" si="500"/>
        <v>46</v>
      </c>
    </row>
    <row r="174" spans="1:11" ht="12" thickBot="1" x14ac:dyDescent="0.25">
      <c r="A174" s="46" t="s">
        <v>71</v>
      </c>
      <c r="B174" s="62">
        <f>SUM(B171:B173)</f>
        <v>6</v>
      </c>
      <c r="C174" s="63">
        <f>SUM(C171:C173)</f>
        <v>6</v>
      </c>
      <c r="D174" s="64">
        <f t="shared" ref="D174" si="501">SUM(D171:D173)</f>
        <v>6</v>
      </c>
      <c r="E174" s="63">
        <f t="shared" ref="E174" si="502">SUM(E171:E173)</f>
        <v>12</v>
      </c>
      <c r="F174" s="63">
        <f t="shared" ref="F174" si="503">SUM(F171:F173)</f>
        <v>12</v>
      </c>
      <c r="G174" s="63">
        <f t="shared" ref="G174" si="504">SUM(G171:G173)</f>
        <v>10</v>
      </c>
      <c r="H174" s="63">
        <f t="shared" ref="H174" si="505">SUM(H171:H173)</f>
        <v>16</v>
      </c>
      <c r="I174" s="65">
        <f t="shared" ref="I174" si="506">SUM(I171:I173)</f>
        <v>17</v>
      </c>
      <c r="J174" s="74"/>
      <c r="K174" s="66">
        <f>SUM(K171:K173)</f>
        <v>85</v>
      </c>
    </row>
    <row r="176" spans="1:11" ht="12" thickBot="1" x14ac:dyDescent="0.25"/>
    <row r="177" spans="1:11" x14ac:dyDescent="0.2">
      <c r="A177" s="51" t="s">
        <v>77</v>
      </c>
      <c r="B177" s="39" t="s">
        <v>74</v>
      </c>
      <c r="C177" s="39"/>
      <c r="D177" s="39"/>
      <c r="E177" s="39"/>
      <c r="F177" s="39"/>
      <c r="G177" s="39"/>
      <c r="H177" s="39"/>
      <c r="I177" s="50"/>
      <c r="J177" s="39"/>
      <c r="K177" s="52"/>
    </row>
    <row r="178" spans="1:11" ht="12" thickBot="1" x14ac:dyDescent="0.25">
      <c r="A178" s="44" t="s">
        <v>75</v>
      </c>
      <c r="B178" s="47" t="s">
        <v>16</v>
      </c>
      <c r="C178" s="48" t="s">
        <v>8</v>
      </c>
      <c r="D178" s="49" t="s">
        <v>9</v>
      </c>
      <c r="E178" s="48" t="s">
        <v>10</v>
      </c>
      <c r="F178" s="48" t="s">
        <v>11</v>
      </c>
      <c r="G178" s="48" t="s">
        <v>12</v>
      </c>
      <c r="H178" s="48" t="s">
        <v>73</v>
      </c>
      <c r="I178" s="44" t="s">
        <v>72</v>
      </c>
      <c r="J178" s="19"/>
      <c r="K178" s="53" t="s">
        <v>76</v>
      </c>
    </row>
    <row r="179" spans="1:11" x14ac:dyDescent="0.2">
      <c r="A179" s="45" t="s">
        <v>5</v>
      </c>
      <c r="B179" s="54">
        <v>1</v>
      </c>
      <c r="C179" s="2">
        <v>2</v>
      </c>
      <c r="D179" s="55">
        <v>2</v>
      </c>
      <c r="E179" s="56">
        <v>3</v>
      </c>
      <c r="F179" s="57">
        <v>3</v>
      </c>
      <c r="G179" s="57">
        <v>4</v>
      </c>
      <c r="H179" s="57">
        <v>0</v>
      </c>
      <c r="I179" s="58">
        <v>8</v>
      </c>
      <c r="J179" s="75"/>
      <c r="K179" s="59">
        <f>SUM(B179:I179)</f>
        <v>23</v>
      </c>
    </row>
    <row r="180" spans="1:11" x14ac:dyDescent="0.2">
      <c r="A180" s="45" t="s">
        <v>6</v>
      </c>
      <c r="B180" s="54">
        <v>0</v>
      </c>
      <c r="C180" s="2">
        <v>0</v>
      </c>
      <c r="D180" s="2">
        <v>1</v>
      </c>
      <c r="E180" s="2">
        <v>0</v>
      </c>
      <c r="F180" s="2">
        <v>4</v>
      </c>
      <c r="G180" s="2">
        <v>2</v>
      </c>
      <c r="H180" s="2">
        <v>0</v>
      </c>
      <c r="I180" s="2">
        <v>1</v>
      </c>
      <c r="J180" s="76"/>
      <c r="K180" s="60">
        <f t="shared" ref="K180:K181" si="507">SUM(B180:I180)</f>
        <v>8</v>
      </c>
    </row>
    <row r="181" spans="1:11" x14ac:dyDescent="0.2">
      <c r="A181" s="45" t="s">
        <v>7</v>
      </c>
      <c r="B181" s="54">
        <v>5</v>
      </c>
      <c r="C181" s="2">
        <v>4</v>
      </c>
      <c r="D181" s="55">
        <v>3</v>
      </c>
      <c r="E181" s="56">
        <v>3</v>
      </c>
      <c r="F181" s="56">
        <v>4</v>
      </c>
      <c r="G181" s="56">
        <v>5</v>
      </c>
      <c r="H181" s="56">
        <v>8</v>
      </c>
      <c r="I181" s="58">
        <v>9</v>
      </c>
      <c r="J181" s="82"/>
      <c r="K181" s="61">
        <f t="shared" si="507"/>
        <v>41</v>
      </c>
    </row>
    <row r="182" spans="1:11" ht="12" thickBot="1" x14ac:dyDescent="0.25">
      <c r="A182" s="46" t="s">
        <v>71</v>
      </c>
      <c r="B182" s="62">
        <f>SUM(B179:B181)</f>
        <v>6</v>
      </c>
      <c r="C182" s="63">
        <f>SUM(C179:C181)</f>
        <v>6</v>
      </c>
      <c r="D182" s="64">
        <f t="shared" ref="D182" si="508">SUM(D179:D181)</f>
        <v>6</v>
      </c>
      <c r="E182" s="63">
        <f t="shared" ref="E182" si="509">SUM(E179:E181)</f>
        <v>6</v>
      </c>
      <c r="F182" s="63">
        <f t="shared" ref="F182" si="510">SUM(F179:F181)</f>
        <v>11</v>
      </c>
      <c r="G182" s="63">
        <f t="shared" ref="G182" si="511">SUM(G179:G181)</f>
        <v>11</v>
      </c>
      <c r="H182" s="63">
        <f t="shared" ref="H182" si="512">SUM(H179:H181)</f>
        <v>8</v>
      </c>
      <c r="I182" s="65">
        <f t="shared" ref="I182" si="513">SUM(I179:I181)</f>
        <v>18</v>
      </c>
      <c r="J182" s="74"/>
      <c r="K182" s="66">
        <f>SUM(K179:K181)</f>
        <v>72</v>
      </c>
    </row>
    <row r="184" spans="1:11" ht="12" thickBot="1" x14ac:dyDescent="0.25"/>
    <row r="185" spans="1:11" x14ac:dyDescent="0.2">
      <c r="A185" s="51" t="s">
        <v>78</v>
      </c>
      <c r="B185" s="39" t="s">
        <v>74</v>
      </c>
      <c r="C185" s="39"/>
      <c r="D185" s="39"/>
      <c r="E185" s="39"/>
      <c r="F185" s="39"/>
      <c r="G185" s="39"/>
      <c r="H185" s="39"/>
      <c r="I185" s="50"/>
      <c r="J185" s="39"/>
      <c r="K185" s="52"/>
    </row>
    <row r="186" spans="1:11" ht="12" thickBot="1" x14ac:dyDescent="0.25">
      <c r="A186" s="44" t="s">
        <v>75</v>
      </c>
      <c r="B186" s="47" t="s">
        <v>16</v>
      </c>
      <c r="C186" s="48" t="s">
        <v>8</v>
      </c>
      <c r="D186" s="49" t="s">
        <v>9</v>
      </c>
      <c r="E186" s="48" t="s">
        <v>10</v>
      </c>
      <c r="F186" s="48" t="s">
        <v>11</v>
      </c>
      <c r="G186" s="48" t="s">
        <v>12</v>
      </c>
      <c r="H186" s="48" t="s">
        <v>73</v>
      </c>
      <c r="I186" s="44" t="s">
        <v>72</v>
      </c>
      <c r="J186" s="19"/>
      <c r="K186" s="53" t="s">
        <v>76</v>
      </c>
    </row>
    <row r="187" spans="1:11" x14ac:dyDescent="0.2">
      <c r="A187" s="45" t="s">
        <v>5</v>
      </c>
      <c r="B187" s="54">
        <v>3</v>
      </c>
      <c r="C187" s="2">
        <v>1</v>
      </c>
      <c r="D187" s="55">
        <v>3</v>
      </c>
      <c r="E187" s="56">
        <v>3</v>
      </c>
      <c r="F187" s="57">
        <v>6</v>
      </c>
      <c r="G187" s="57">
        <v>7</v>
      </c>
      <c r="H187" s="57">
        <v>11</v>
      </c>
      <c r="I187" s="58">
        <v>0</v>
      </c>
      <c r="J187" s="75"/>
      <c r="K187" s="59">
        <f>SUM(B187:I187)</f>
        <v>34</v>
      </c>
    </row>
    <row r="188" spans="1:11" x14ac:dyDescent="0.2">
      <c r="A188" s="45" t="s">
        <v>6</v>
      </c>
      <c r="B188" s="54">
        <v>0</v>
      </c>
      <c r="C188" s="2">
        <v>1</v>
      </c>
      <c r="D188" s="2">
        <v>0</v>
      </c>
      <c r="E188" s="2">
        <v>4</v>
      </c>
      <c r="F188" s="2">
        <v>0</v>
      </c>
      <c r="G188" s="2">
        <v>0</v>
      </c>
      <c r="H188" s="2">
        <v>0</v>
      </c>
      <c r="I188" s="2">
        <v>0</v>
      </c>
      <c r="J188" s="76"/>
      <c r="K188" s="60">
        <f t="shared" ref="K188:K189" si="514">SUM(B188:I188)</f>
        <v>5</v>
      </c>
    </row>
    <row r="189" spans="1:11" x14ac:dyDescent="0.2">
      <c r="A189" s="45" t="s">
        <v>7</v>
      </c>
      <c r="B189" s="54">
        <v>1</v>
      </c>
      <c r="C189" s="2">
        <v>4</v>
      </c>
      <c r="D189" s="55">
        <v>3</v>
      </c>
      <c r="E189" s="56">
        <v>4</v>
      </c>
      <c r="F189" s="56">
        <v>6</v>
      </c>
      <c r="G189" s="56">
        <v>5</v>
      </c>
      <c r="H189" s="56">
        <v>11</v>
      </c>
      <c r="I189" s="58">
        <v>0</v>
      </c>
      <c r="J189" s="82"/>
      <c r="K189" s="61">
        <f t="shared" si="514"/>
        <v>34</v>
      </c>
    </row>
    <row r="190" spans="1:11" ht="12" thickBot="1" x14ac:dyDescent="0.25">
      <c r="A190" s="46" t="s">
        <v>71</v>
      </c>
      <c r="B190" s="62">
        <f>SUM(B187:B189)</f>
        <v>4</v>
      </c>
      <c r="C190" s="63">
        <f>SUM(C187:C189)</f>
        <v>6</v>
      </c>
      <c r="D190" s="64">
        <f t="shared" ref="D190" si="515">SUM(D187:D189)</f>
        <v>6</v>
      </c>
      <c r="E190" s="63">
        <f t="shared" ref="E190" si="516">SUM(E187:E189)</f>
        <v>11</v>
      </c>
      <c r="F190" s="63">
        <f t="shared" ref="F190" si="517">SUM(F187:F189)</f>
        <v>12</v>
      </c>
      <c r="G190" s="63">
        <f t="shared" ref="G190" si="518">SUM(G187:G189)</f>
        <v>12</v>
      </c>
      <c r="H190" s="63">
        <f t="shared" ref="H190" si="519">SUM(H187:H189)</f>
        <v>22</v>
      </c>
      <c r="I190" s="65">
        <f t="shared" ref="I190" si="520">SUM(I187:I189)</f>
        <v>0</v>
      </c>
      <c r="J190" s="74"/>
      <c r="K190" s="66">
        <f>SUM(K187:K189)</f>
        <v>73</v>
      </c>
    </row>
    <row r="192" spans="1:11" ht="12" thickBot="1" x14ac:dyDescent="0.25"/>
    <row r="193" spans="1:11" x14ac:dyDescent="0.2">
      <c r="A193" s="51" t="s">
        <v>79</v>
      </c>
      <c r="B193" s="39" t="s">
        <v>74</v>
      </c>
      <c r="C193" s="39"/>
      <c r="D193" s="39"/>
      <c r="E193" s="39"/>
      <c r="F193" s="39"/>
      <c r="G193" s="39"/>
      <c r="H193" s="39"/>
      <c r="I193" s="50"/>
      <c r="J193" s="39"/>
      <c r="K193" s="52"/>
    </row>
    <row r="194" spans="1:11" ht="12" thickBot="1" x14ac:dyDescent="0.25">
      <c r="A194" s="44" t="s">
        <v>75</v>
      </c>
      <c r="B194" s="47" t="s">
        <v>16</v>
      </c>
      <c r="C194" s="48" t="s">
        <v>8</v>
      </c>
      <c r="D194" s="49" t="s">
        <v>9</v>
      </c>
      <c r="E194" s="48" t="s">
        <v>10</v>
      </c>
      <c r="F194" s="48" t="s">
        <v>11</v>
      </c>
      <c r="G194" s="48" t="s">
        <v>12</v>
      </c>
      <c r="H194" s="48" t="s">
        <v>73</v>
      </c>
      <c r="I194" s="44" t="s">
        <v>72</v>
      </c>
      <c r="J194" s="19"/>
      <c r="K194" s="53" t="s">
        <v>76</v>
      </c>
    </row>
    <row r="195" spans="1:11" x14ac:dyDescent="0.2">
      <c r="A195" s="45" t="s">
        <v>5</v>
      </c>
      <c r="B195" s="54">
        <v>1</v>
      </c>
      <c r="C195" s="2">
        <v>4</v>
      </c>
      <c r="D195" s="55">
        <v>1</v>
      </c>
      <c r="E195" s="56">
        <v>6</v>
      </c>
      <c r="F195" s="57">
        <v>5</v>
      </c>
      <c r="G195" s="57">
        <v>6</v>
      </c>
      <c r="H195" s="57">
        <v>12</v>
      </c>
      <c r="I195" s="56">
        <v>0</v>
      </c>
      <c r="J195" s="75"/>
      <c r="K195" s="59">
        <f>SUM(B195:I195)</f>
        <v>35</v>
      </c>
    </row>
    <row r="196" spans="1:11" x14ac:dyDescent="0.2">
      <c r="A196" s="45" t="s">
        <v>6</v>
      </c>
      <c r="B196" s="54">
        <v>0</v>
      </c>
      <c r="C196" s="2">
        <v>1</v>
      </c>
      <c r="D196" s="2">
        <v>2</v>
      </c>
      <c r="E196" s="2">
        <v>2</v>
      </c>
      <c r="F196" s="2">
        <v>0</v>
      </c>
      <c r="G196" s="2">
        <v>0</v>
      </c>
      <c r="H196" s="2">
        <v>0</v>
      </c>
      <c r="I196" s="2">
        <v>0</v>
      </c>
      <c r="J196" s="76"/>
      <c r="K196" s="60">
        <f t="shared" ref="K196:K197" si="521">SUM(B196:I196)</f>
        <v>5</v>
      </c>
    </row>
    <row r="197" spans="1:11" x14ac:dyDescent="0.2">
      <c r="A197" s="45" t="s">
        <v>7</v>
      </c>
      <c r="B197" s="54">
        <v>4</v>
      </c>
      <c r="C197" s="2">
        <v>3</v>
      </c>
      <c r="D197" s="55">
        <v>3</v>
      </c>
      <c r="E197" s="56">
        <v>4</v>
      </c>
      <c r="F197" s="56">
        <v>7</v>
      </c>
      <c r="G197" s="56">
        <v>6</v>
      </c>
      <c r="H197" s="56">
        <v>12</v>
      </c>
      <c r="I197" s="56">
        <v>0</v>
      </c>
      <c r="J197" s="82"/>
      <c r="K197" s="61">
        <f t="shared" si="521"/>
        <v>39</v>
      </c>
    </row>
    <row r="198" spans="1:11" ht="12" thickBot="1" x14ac:dyDescent="0.25">
      <c r="A198" s="46" t="s">
        <v>71</v>
      </c>
      <c r="B198" s="62">
        <f>SUM(B195:B197)</f>
        <v>5</v>
      </c>
      <c r="C198" s="63">
        <f>SUM(C195:C197)</f>
        <v>8</v>
      </c>
      <c r="D198" s="64">
        <f t="shared" ref="D198" si="522">SUM(D195:D197)</f>
        <v>6</v>
      </c>
      <c r="E198" s="63">
        <f t="shared" ref="E198" si="523">SUM(E195:E197)</f>
        <v>12</v>
      </c>
      <c r="F198" s="63">
        <f t="shared" ref="F198" si="524">SUM(F195:F197)</f>
        <v>12</v>
      </c>
      <c r="G198" s="63">
        <f t="shared" ref="G198" si="525">SUM(G195:G197)</f>
        <v>12</v>
      </c>
      <c r="H198" s="63">
        <f t="shared" ref="H198" si="526">SUM(H195:H197)</f>
        <v>24</v>
      </c>
      <c r="I198" s="65">
        <f t="shared" ref="I198" si="527">SUM(I195:I197)</f>
        <v>0</v>
      </c>
      <c r="J198" s="74"/>
      <c r="K198" s="66">
        <f>SUM(K195:K197)</f>
        <v>79</v>
      </c>
    </row>
    <row r="200" spans="1:11" ht="12" thickBot="1" x14ac:dyDescent="0.25"/>
    <row r="201" spans="1:11" x14ac:dyDescent="0.2">
      <c r="A201" s="51" t="s">
        <v>80</v>
      </c>
      <c r="B201" s="39" t="s">
        <v>74</v>
      </c>
      <c r="C201" s="39"/>
      <c r="D201" s="39"/>
      <c r="E201" s="39"/>
      <c r="F201" s="39"/>
      <c r="G201" s="39"/>
      <c r="H201" s="39"/>
      <c r="I201" s="50"/>
      <c r="J201" s="39"/>
      <c r="K201" s="52"/>
    </row>
    <row r="202" spans="1:11" ht="12" thickBot="1" x14ac:dyDescent="0.25">
      <c r="A202" s="44" t="s">
        <v>75</v>
      </c>
      <c r="B202" s="47" t="s">
        <v>16</v>
      </c>
      <c r="C202" s="48" t="s">
        <v>8</v>
      </c>
      <c r="D202" s="49" t="s">
        <v>9</v>
      </c>
      <c r="E202" s="48" t="s">
        <v>10</v>
      </c>
      <c r="F202" s="48" t="s">
        <v>11</v>
      </c>
      <c r="G202" s="48" t="s">
        <v>12</v>
      </c>
      <c r="H202" s="48" t="s">
        <v>73</v>
      </c>
      <c r="I202" s="44" t="s">
        <v>72</v>
      </c>
      <c r="J202" s="19"/>
      <c r="K202" s="53" t="s">
        <v>76</v>
      </c>
    </row>
    <row r="203" spans="1:11" x14ac:dyDescent="0.2">
      <c r="A203" s="45" t="s">
        <v>5</v>
      </c>
      <c r="B203" s="54">
        <v>2</v>
      </c>
      <c r="C203" s="2">
        <v>3</v>
      </c>
      <c r="D203" s="55">
        <v>3</v>
      </c>
      <c r="E203" s="56">
        <v>2</v>
      </c>
      <c r="F203" s="57">
        <v>6</v>
      </c>
      <c r="G203" s="57">
        <v>5</v>
      </c>
      <c r="H203" s="57">
        <v>10</v>
      </c>
      <c r="I203" s="56">
        <v>0</v>
      </c>
      <c r="J203" s="75"/>
      <c r="K203" s="59">
        <f>SUM(B203:I203)</f>
        <v>31</v>
      </c>
    </row>
    <row r="204" spans="1:11" x14ac:dyDescent="0.2">
      <c r="A204" s="45" t="s">
        <v>6</v>
      </c>
      <c r="B204" s="54">
        <v>0</v>
      </c>
      <c r="C204" s="2">
        <v>1</v>
      </c>
      <c r="D204" s="2">
        <v>2</v>
      </c>
      <c r="E204" s="2">
        <v>2</v>
      </c>
      <c r="F204" s="2">
        <v>0</v>
      </c>
      <c r="G204" s="2">
        <v>0</v>
      </c>
      <c r="H204" s="2">
        <v>2</v>
      </c>
      <c r="I204" s="2">
        <v>0</v>
      </c>
      <c r="J204" s="76"/>
      <c r="K204" s="60">
        <f t="shared" ref="K204:K205" si="528">SUM(B204:I204)</f>
        <v>7</v>
      </c>
    </row>
    <row r="205" spans="1:11" x14ac:dyDescent="0.2">
      <c r="A205" s="45" t="s">
        <v>7</v>
      </c>
      <c r="B205" s="54">
        <v>4</v>
      </c>
      <c r="C205" s="2">
        <v>3</v>
      </c>
      <c r="D205" s="55">
        <v>3</v>
      </c>
      <c r="E205" s="56">
        <v>4</v>
      </c>
      <c r="F205" s="56">
        <v>6</v>
      </c>
      <c r="G205" s="56">
        <v>6</v>
      </c>
      <c r="H205" s="56">
        <v>13</v>
      </c>
      <c r="I205" s="56">
        <v>0</v>
      </c>
      <c r="J205" s="82"/>
      <c r="K205" s="61">
        <f t="shared" si="528"/>
        <v>39</v>
      </c>
    </row>
    <row r="206" spans="1:11" ht="12" thickBot="1" x14ac:dyDescent="0.25">
      <c r="A206" s="46" t="s">
        <v>71</v>
      </c>
      <c r="B206" s="62">
        <f>SUM(B203:B205)</f>
        <v>6</v>
      </c>
      <c r="C206" s="63">
        <f>SUM(C203:C205)</f>
        <v>7</v>
      </c>
      <c r="D206" s="64">
        <f t="shared" ref="D206" si="529">SUM(D203:D205)</f>
        <v>8</v>
      </c>
      <c r="E206" s="63">
        <f t="shared" ref="E206" si="530">SUM(E203:E205)</f>
        <v>8</v>
      </c>
      <c r="F206" s="63">
        <f t="shared" ref="F206" si="531">SUM(F203:F205)</f>
        <v>12</v>
      </c>
      <c r="G206" s="63">
        <f t="shared" ref="G206" si="532">SUM(G203:G205)</f>
        <v>11</v>
      </c>
      <c r="H206" s="63">
        <f t="shared" ref="H206" si="533">SUM(H203:H205)</f>
        <v>25</v>
      </c>
      <c r="I206" s="65">
        <f t="shared" ref="I206" si="534">SUM(I203:I205)</f>
        <v>0</v>
      </c>
      <c r="J206" s="74"/>
      <c r="K206" s="66">
        <f>SUM(K203:K205)</f>
        <v>77</v>
      </c>
    </row>
    <row r="208" spans="1:11" ht="12" thickBot="1" x14ac:dyDescent="0.25">
      <c r="A208" s="4"/>
      <c r="B208" s="2"/>
      <c r="C208" s="2"/>
      <c r="D208" s="2"/>
      <c r="E208" s="2"/>
    </row>
    <row r="209" spans="1:11" x14ac:dyDescent="0.2">
      <c r="A209" s="51" t="s">
        <v>90</v>
      </c>
      <c r="B209" s="39" t="s">
        <v>74</v>
      </c>
      <c r="C209" s="39"/>
      <c r="D209" s="39"/>
      <c r="E209" s="39"/>
      <c r="F209" s="39"/>
      <c r="G209" s="39"/>
      <c r="H209" s="39"/>
      <c r="I209" s="50"/>
      <c r="J209" s="39"/>
      <c r="K209" s="52"/>
    </row>
    <row r="210" spans="1:11" ht="12" thickBot="1" x14ac:dyDescent="0.25">
      <c r="A210" s="44" t="s">
        <v>75</v>
      </c>
      <c r="B210" s="47" t="s">
        <v>16</v>
      </c>
      <c r="C210" s="48" t="s">
        <v>8</v>
      </c>
      <c r="D210" s="49" t="s">
        <v>9</v>
      </c>
      <c r="E210" s="48" t="s">
        <v>10</v>
      </c>
      <c r="F210" s="48" t="s">
        <v>11</v>
      </c>
      <c r="G210" s="48" t="s">
        <v>12</v>
      </c>
      <c r="H210" s="48" t="s">
        <v>73</v>
      </c>
      <c r="I210" s="44" t="s">
        <v>72</v>
      </c>
      <c r="J210" s="19" t="s">
        <v>94</v>
      </c>
      <c r="K210" s="53" t="s">
        <v>76</v>
      </c>
    </row>
    <row r="211" spans="1:11" x14ac:dyDescent="0.2">
      <c r="A211" s="45" t="s">
        <v>5</v>
      </c>
      <c r="B211" s="54">
        <v>1</v>
      </c>
      <c r="C211" s="2">
        <v>3</v>
      </c>
      <c r="D211" s="55">
        <v>2</v>
      </c>
      <c r="E211" s="56">
        <v>4</v>
      </c>
      <c r="F211" s="57">
        <v>4</v>
      </c>
      <c r="G211" s="57">
        <v>4</v>
      </c>
      <c r="H211" s="57">
        <v>8</v>
      </c>
      <c r="I211" s="56">
        <v>0</v>
      </c>
      <c r="J211" s="75">
        <v>7</v>
      </c>
      <c r="K211" s="59">
        <f>SUM(B211:J211)</f>
        <v>33</v>
      </c>
    </row>
    <row r="212" spans="1:11" x14ac:dyDescent="0.2">
      <c r="A212" s="45" t="s">
        <v>6</v>
      </c>
      <c r="B212" s="54">
        <v>0</v>
      </c>
      <c r="C212" s="2">
        <v>1</v>
      </c>
      <c r="D212" s="2">
        <v>1</v>
      </c>
      <c r="E212" s="2">
        <v>1</v>
      </c>
      <c r="F212" s="2">
        <v>1</v>
      </c>
      <c r="G212" s="2">
        <v>2</v>
      </c>
      <c r="H212" s="2">
        <v>2</v>
      </c>
      <c r="I212" s="2">
        <v>0</v>
      </c>
      <c r="J212" s="76">
        <v>10</v>
      </c>
      <c r="K212" s="60">
        <f>SUM(B212:J212)</f>
        <v>18</v>
      </c>
    </row>
    <row r="213" spans="1:11" x14ac:dyDescent="0.2">
      <c r="A213" s="45" t="s">
        <v>7</v>
      </c>
      <c r="B213" s="54">
        <v>4</v>
      </c>
      <c r="C213" s="2">
        <v>2</v>
      </c>
      <c r="D213" s="55">
        <v>3</v>
      </c>
      <c r="E213" s="56">
        <v>7</v>
      </c>
      <c r="F213" s="56">
        <v>6</v>
      </c>
      <c r="G213" s="56">
        <v>6</v>
      </c>
      <c r="H213" s="56">
        <v>8</v>
      </c>
      <c r="I213" s="56">
        <v>0</v>
      </c>
      <c r="J213" s="82">
        <v>2</v>
      </c>
      <c r="K213" s="61">
        <f>SUM(B213:J213)</f>
        <v>38</v>
      </c>
    </row>
    <row r="214" spans="1:11" ht="12" thickBot="1" x14ac:dyDescent="0.25">
      <c r="A214" s="46" t="s">
        <v>71</v>
      </c>
      <c r="B214" s="62">
        <f>SUM(B211:B213)</f>
        <v>5</v>
      </c>
      <c r="C214" s="63">
        <f>SUM(C211:C213)</f>
        <v>6</v>
      </c>
      <c r="D214" s="64">
        <f t="shared" ref="D214:J214" si="535">SUM(D211:D213)</f>
        <v>6</v>
      </c>
      <c r="E214" s="63">
        <f t="shared" si="535"/>
        <v>12</v>
      </c>
      <c r="F214" s="63">
        <f t="shared" si="535"/>
        <v>11</v>
      </c>
      <c r="G214" s="63">
        <f t="shared" si="535"/>
        <v>12</v>
      </c>
      <c r="H214" s="63">
        <f t="shared" si="535"/>
        <v>18</v>
      </c>
      <c r="I214" s="65">
        <f t="shared" si="535"/>
        <v>0</v>
      </c>
      <c r="J214" s="74">
        <f t="shared" si="535"/>
        <v>19</v>
      </c>
      <c r="K214" s="66">
        <f>SUM(K211:K213)</f>
        <v>89</v>
      </c>
    </row>
    <row r="215" spans="1:11" x14ac:dyDescent="0.2">
      <c r="A215" s="4"/>
      <c r="B215" s="2"/>
      <c r="C215" s="2"/>
      <c r="D215" s="2"/>
      <c r="E215" s="2"/>
    </row>
    <row r="216" spans="1:11" ht="12" thickBot="1" x14ac:dyDescent="0.25">
      <c r="A216" s="4"/>
      <c r="B216" s="2"/>
      <c r="C216" s="2"/>
      <c r="D216" s="2"/>
      <c r="E216" s="2"/>
    </row>
    <row r="217" spans="1:11" x14ac:dyDescent="0.2">
      <c r="A217" s="51" t="s">
        <v>91</v>
      </c>
      <c r="B217" s="39" t="s">
        <v>74</v>
      </c>
      <c r="C217" s="39"/>
      <c r="D217" s="39"/>
      <c r="E217" s="39"/>
      <c r="F217" s="39"/>
      <c r="G217" s="39"/>
      <c r="H217" s="39"/>
      <c r="I217" s="50"/>
      <c r="J217" s="39"/>
      <c r="K217" s="52"/>
    </row>
    <row r="218" spans="1:11" ht="12" thickBot="1" x14ac:dyDescent="0.25">
      <c r="A218" s="44" t="s">
        <v>75</v>
      </c>
      <c r="B218" s="47" t="s">
        <v>16</v>
      </c>
      <c r="C218" s="48" t="s">
        <v>8</v>
      </c>
      <c r="D218" s="49" t="s">
        <v>9</v>
      </c>
      <c r="E218" s="48" t="s">
        <v>10</v>
      </c>
      <c r="F218" s="48" t="s">
        <v>11</v>
      </c>
      <c r="G218" s="48" t="s">
        <v>12</v>
      </c>
      <c r="H218" s="48" t="s">
        <v>73</v>
      </c>
      <c r="I218" s="44" t="s">
        <v>72</v>
      </c>
      <c r="J218" s="19" t="s">
        <v>94</v>
      </c>
      <c r="K218" s="53" t="s">
        <v>76</v>
      </c>
    </row>
    <row r="219" spans="1:11" x14ac:dyDescent="0.2">
      <c r="A219" s="45" t="s">
        <v>5</v>
      </c>
      <c r="B219" s="78">
        <v>2</v>
      </c>
      <c r="C219" s="68">
        <v>2</v>
      </c>
      <c r="D219" s="79">
        <v>2</v>
      </c>
      <c r="E219" s="80">
        <v>4</v>
      </c>
      <c r="F219" s="81">
        <v>2</v>
      </c>
      <c r="G219" s="81">
        <v>5</v>
      </c>
      <c r="H219" s="81">
        <v>5</v>
      </c>
      <c r="I219" s="56">
        <v>0</v>
      </c>
      <c r="J219" s="75">
        <v>6</v>
      </c>
      <c r="K219" s="59">
        <f>SUM(B219:J219)</f>
        <v>28</v>
      </c>
    </row>
    <row r="220" spans="1:11" x14ac:dyDescent="0.2">
      <c r="A220" s="45" t="s">
        <v>6</v>
      </c>
      <c r="B220" s="78">
        <v>0</v>
      </c>
      <c r="C220" s="68">
        <v>0</v>
      </c>
      <c r="D220" s="68">
        <v>2</v>
      </c>
      <c r="E220" s="68">
        <v>0</v>
      </c>
      <c r="F220" s="68">
        <v>6</v>
      </c>
      <c r="G220" s="68">
        <v>0</v>
      </c>
      <c r="H220" s="68">
        <v>0</v>
      </c>
      <c r="I220" s="2">
        <v>0</v>
      </c>
      <c r="J220" s="76">
        <v>5</v>
      </c>
      <c r="K220" s="60">
        <f>SUM(B220:J220)</f>
        <v>13</v>
      </c>
    </row>
    <row r="221" spans="1:11" x14ac:dyDescent="0.2">
      <c r="A221" s="45" t="s">
        <v>7</v>
      </c>
      <c r="B221" s="78">
        <v>4</v>
      </c>
      <c r="C221" s="68">
        <v>4</v>
      </c>
      <c r="D221" s="79">
        <v>2</v>
      </c>
      <c r="E221" s="80">
        <v>7</v>
      </c>
      <c r="F221" s="80">
        <v>3</v>
      </c>
      <c r="G221" s="80">
        <v>6</v>
      </c>
      <c r="H221" s="80">
        <v>5</v>
      </c>
      <c r="I221" s="56">
        <v>0</v>
      </c>
      <c r="J221" s="82">
        <v>6</v>
      </c>
      <c r="K221" s="61">
        <f>SUM(B221:J221)</f>
        <v>37</v>
      </c>
    </row>
    <row r="222" spans="1:11" ht="12" thickBot="1" x14ac:dyDescent="0.25">
      <c r="A222" s="46" t="s">
        <v>71</v>
      </c>
      <c r="B222" s="62">
        <f>SUM(B219:B221)</f>
        <v>6</v>
      </c>
      <c r="C222" s="63">
        <f>SUM(C219:C221)</f>
        <v>6</v>
      </c>
      <c r="D222" s="64">
        <f t="shared" ref="D222:J222" si="536">SUM(D219:D221)</f>
        <v>6</v>
      </c>
      <c r="E222" s="63">
        <f t="shared" si="536"/>
        <v>11</v>
      </c>
      <c r="F222" s="63">
        <f t="shared" si="536"/>
        <v>11</v>
      </c>
      <c r="G222" s="63">
        <f t="shared" si="536"/>
        <v>11</v>
      </c>
      <c r="H222" s="63">
        <f t="shared" si="536"/>
        <v>10</v>
      </c>
      <c r="I222" s="65">
        <f t="shared" si="536"/>
        <v>0</v>
      </c>
      <c r="J222" s="74">
        <f t="shared" si="536"/>
        <v>17</v>
      </c>
      <c r="K222" s="66">
        <f>SUM(K219:K221)</f>
        <v>78</v>
      </c>
    </row>
    <row r="223" spans="1:11" x14ac:dyDescent="0.2">
      <c r="A223" s="4"/>
      <c r="B223" s="2"/>
      <c r="C223" s="2"/>
      <c r="D223" s="2"/>
      <c r="E223" s="2"/>
    </row>
    <row r="224" spans="1:11" ht="12" thickBot="1" x14ac:dyDescent="0.25">
      <c r="A224" s="4"/>
      <c r="B224" s="2"/>
      <c r="C224" s="2"/>
      <c r="D224" s="2"/>
      <c r="E224" s="2"/>
    </row>
    <row r="225" spans="1:11" x14ac:dyDescent="0.2">
      <c r="A225" s="51" t="s">
        <v>92</v>
      </c>
      <c r="B225" s="39" t="s">
        <v>74</v>
      </c>
      <c r="C225" s="39"/>
      <c r="D225" s="39"/>
      <c r="E225" s="39"/>
      <c r="F225" s="39"/>
      <c r="G225" s="39"/>
      <c r="H225" s="39"/>
      <c r="I225" s="50"/>
      <c r="J225" s="39"/>
      <c r="K225" s="52"/>
    </row>
    <row r="226" spans="1:11" ht="12" thickBot="1" x14ac:dyDescent="0.25">
      <c r="A226" s="44" t="s">
        <v>75</v>
      </c>
      <c r="B226" s="47" t="s">
        <v>16</v>
      </c>
      <c r="C226" s="48" t="s">
        <v>8</v>
      </c>
      <c r="D226" s="49" t="s">
        <v>9</v>
      </c>
      <c r="E226" s="48" t="s">
        <v>10</v>
      </c>
      <c r="F226" s="48" t="s">
        <v>11</v>
      </c>
      <c r="G226" s="48" t="s">
        <v>12</v>
      </c>
      <c r="H226" s="48" t="s">
        <v>73</v>
      </c>
      <c r="I226" s="44" t="s">
        <v>72</v>
      </c>
      <c r="J226" s="19" t="s">
        <v>94</v>
      </c>
      <c r="K226" s="53" t="s">
        <v>76</v>
      </c>
    </row>
    <row r="227" spans="1:11" x14ac:dyDescent="0.2">
      <c r="A227" s="45" t="s">
        <v>5</v>
      </c>
      <c r="B227" s="88">
        <v>1</v>
      </c>
      <c r="C227" s="89">
        <v>1</v>
      </c>
      <c r="D227" s="90">
        <v>2</v>
      </c>
      <c r="E227" s="91">
        <v>5</v>
      </c>
      <c r="F227" s="91">
        <v>4</v>
      </c>
      <c r="G227" s="91">
        <v>7</v>
      </c>
      <c r="H227" s="91">
        <v>3</v>
      </c>
      <c r="I227" s="92">
        <v>0</v>
      </c>
      <c r="J227" s="93">
        <v>6</v>
      </c>
      <c r="K227" s="59">
        <f>SUM(B227:J227)</f>
        <v>29</v>
      </c>
    </row>
    <row r="228" spans="1:11" x14ac:dyDescent="0.2">
      <c r="A228" s="45" t="s">
        <v>6</v>
      </c>
      <c r="B228" s="88">
        <v>0</v>
      </c>
      <c r="C228" s="89">
        <v>1</v>
      </c>
      <c r="D228" s="89">
        <v>1</v>
      </c>
      <c r="E228" s="89">
        <v>2</v>
      </c>
      <c r="F228" s="89">
        <v>4</v>
      </c>
      <c r="G228" s="89">
        <v>1</v>
      </c>
      <c r="H228" s="89">
        <v>2</v>
      </c>
      <c r="I228" s="94">
        <v>0</v>
      </c>
      <c r="J228" s="95">
        <v>6</v>
      </c>
      <c r="K228" s="60">
        <f>SUM(B228:J228)</f>
        <v>17</v>
      </c>
    </row>
    <row r="229" spans="1:11" x14ac:dyDescent="0.2">
      <c r="A229" s="45" t="s">
        <v>7</v>
      </c>
      <c r="B229" s="88">
        <v>4</v>
      </c>
      <c r="C229" s="89">
        <v>4</v>
      </c>
      <c r="D229" s="90">
        <v>3</v>
      </c>
      <c r="E229" s="91">
        <v>4</v>
      </c>
      <c r="F229" s="91">
        <v>4</v>
      </c>
      <c r="G229" s="91">
        <v>4</v>
      </c>
      <c r="H229" s="91">
        <v>5</v>
      </c>
      <c r="I229" s="92">
        <v>0</v>
      </c>
      <c r="J229" s="96">
        <v>2</v>
      </c>
      <c r="K229" s="61">
        <f>SUM(B229:J229)</f>
        <v>30</v>
      </c>
    </row>
    <row r="230" spans="1:11" ht="12" thickBot="1" x14ac:dyDescent="0.25">
      <c r="A230" s="46" t="s">
        <v>71</v>
      </c>
      <c r="B230" s="62">
        <f>SUM(B227:B229)</f>
        <v>5</v>
      </c>
      <c r="C230" s="63">
        <f>SUM(C227:C229)</f>
        <v>6</v>
      </c>
      <c r="D230" s="64">
        <f t="shared" ref="D230:J230" si="537">SUM(D227:D229)</f>
        <v>6</v>
      </c>
      <c r="E230" s="63">
        <f t="shared" si="537"/>
        <v>11</v>
      </c>
      <c r="F230" s="63">
        <f t="shared" si="537"/>
        <v>12</v>
      </c>
      <c r="G230" s="63">
        <f t="shared" si="537"/>
        <v>12</v>
      </c>
      <c r="H230" s="63">
        <f t="shared" si="537"/>
        <v>10</v>
      </c>
      <c r="I230" s="65">
        <f t="shared" si="537"/>
        <v>0</v>
      </c>
      <c r="J230" s="74">
        <f t="shared" si="537"/>
        <v>14</v>
      </c>
      <c r="K230" s="66">
        <f>SUM(K227:K229)</f>
        <v>76</v>
      </c>
    </row>
    <row r="231" spans="1:11" x14ac:dyDescent="0.2">
      <c r="A231" s="4"/>
      <c r="B231" s="2"/>
      <c r="C231" s="2"/>
      <c r="D231" s="2"/>
      <c r="E231" s="2"/>
    </row>
    <row r="232" spans="1:11" ht="12" thickBot="1" x14ac:dyDescent="0.25">
      <c r="A232" s="4"/>
      <c r="B232" s="2"/>
      <c r="C232" s="2"/>
      <c r="D232" s="2"/>
      <c r="E232" s="2"/>
    </row>
    <row r="233" spans="1:11" x14ac:dyDescent="0.2">
      <c r="A233" s="51" t="s">
        <v>93</v>
      </c>
      <c r="B233" s="39" t="s">
        <v>74</v>
      </c>
      <c r="C233" s="39"/>
      <c r="D233" s="39"/>
      <c r="E233" s="39"/>
      <c r="F233" s="39"/>
      <c r="G233" s="39"/>
      <c r="H233" s="39"/>
      <c r="I233" s="50"/>
      <c r="J233" s="39"/>
      <c r="K233" s="52"/>
    </row>
    <row r="234" spans="1:11" ht="12" thickBot="1" x14ac:dyDescent="0.25">
      <c r="A234" s="44" t="s">
        <v>75</v>
      </c>
      <c r="B234" s="47" t="s">
        <v>16</v>
      </c>
      <c r="C234" s="48" t="s">
        <v>8</v>
      </c>
      <c r="D234" s="49" t="s">
        <v>9</v>
      </c>
      <c r="E234" s="48" t="s">
        <v>10</v>
      </c>
      <c r="F234" s="48" t="s">
        <v>11</v>
      </c>
      <c r="G234" s="48" t="s">
        <v>12</v>
      </c>
      <c r="H234" s="48" t="s">
        <v>73</v>
      </c>
      <c r="I234" s="44" t="s">
        <v>72</v>
      </c>
      <c r="J234" s="19" t="s">
        <v>94</v>
      </c>
      <c r="K234" s="53" t="s">
        <v>76</v>
      </c>
    </row>
    <row r="235" spans="1:11" x14ac:dyDescent="0.2">
      <c r="A235" s="45" t="s">
        <v>5</v>
      </c>
      <c r="B235" s="88">
        <v>2</v>
      </c>
      <c r="C235" s="89">
        <v>1</v>
      </c>
      <c r="D235" s="90">
        <v>3</v>
      </c>
      <c r="E235" s="91">
        <v>4</v>
      </c>
      <c r="F235" s="91">
        <v>4</v>
      </c>
      <c r="G235" s="91">
        <v>5</v>
      </c>
      <c r="H235" s="91">
        <v>5</v>
      </c>
      <c r="I235" s="92">
        <v>0</v>
      </c>
      <c r="J235" s="93">
        <v>4</v>
      </c>
      <c r="K235" s="59">
        <f>SUM(B235:J235)</f>
        <v>28</v>
      </c>
    </row>
    <row r="236" spans="1:11" x14ac:dyDescent="0.2">
      <c r="A236" s="45" t="s">
        <v>6</v>
      </c>
      <c r="B236" s="88">
        <v>1</v>
      </c>
      <c r="C236" s="89">
        <v>1</v>
      </c>
      <c r="D236" s="89">
        <v>2</v>
      </c>
      <c r="E236" s="89">
        <v>5</v>
      </c>
      <c r="F236" s="89">
        <v>0</v>
      </c>
      <c r="G236" s="89">
        <v>1</v>
      </c>
      <c r="H236" s="89">
        <v>1</v>
      </c>
      <c r="I236" s="94">
        <v>0</v>
      </c>
      <c r="J236" s="95">
        <v>4</v>
      </c>
      <c r="K236" s="60">
        <f>SUM(B236:J236)</f>
        <v>15</v>
      </c>
    </row>
    <row r="237" spans="1:11" x14ac:dyDescent="0.2">
      <c r="A237" s="45" t="s">
        <v>7</v>
      </c>
      <c r="B237" s="88">
        <v>2</v>
      </c>
      <c r="C237" s="89">
        <v>6</v>
      </c>
      <c r="D237" s="90">
        <v>2</v>
      </c>
      <c r="E237" s="91">
        <v>3</v>
      </c>
      <c r="F237" s="91">
        <v>2</v>
      </c>
      <c r="G237" s="91">
        <v>3</v>
      </c>
      <c r="H237" s="91">
        <v>5</v>
      </c>
      <c r="I237" s="92">
        <v>0</v>
      </c>
      <c r="J237" s="96">
        <v>1</v>
      </c>
      <c r="K237" s="61">
        <f>SUM(B237:J237)</f>
        <v>24</v>
      </c>
    </row>
    <row r="238" spans="1:11" ht="12" thickBot="1" x14ac:dyDescent="0.25">
      <c r="A238" s="46" t="s">
        <v>71</v>
      </c>
      <c r="B238" s="62">
        <f>SUM(B235:B237)</f>
        <v>5</v>
      </c>
      <c r="C238" s="63">
        <f>SUM(C235:C237)</f>
        <v>8</v>
      </c>
      <c r="D238" s="64">
        <f t="shared" ref="D238:J238" si="538">SUM(D235:D237)</f>
        <v>7</v>
      </c>
      <c r="E238" s="63">
        <f t="shared" si="538"/>
        <v>12</v>
      </c>
      <c r="F238" s="63">
        <f t="shared" si="538"/>
        <v>6</v>
      </c>
      <c r="G238" s="63">
        <f t="shared" si="538"/>
        <v>9</v>
      </c>
      <c r="H238" s="63">
        <f t="shared" si="538"/>
        <v>11</v>
      </c>
      <c r="I238" s="65">
        <f t="shared" si="538"/>
        <v>0</v>
      </c>
      <c r="J238" s="74">
        <f t="shared" si="538"/>
        <v>9</v>
      </c>
      <c r="K238" s="66">
        <f>SUM(K235:K237)</f>
        <v>67</v>
      </c>
    </row>
    <row r="239" spans="1:11" ht="12.75" x14ac:dyDescent="0.2">
      <c r="A239" s="4"/>
      <c r="B239" s="28"/>
      <c r="C239" s="29"/>
      <c r="D239" s="29"/>
      <c r="E239" s="29"/>
    </row>
    <row r="240" spans="1:11" ht="12" thickBot="1" x14ac:dyDescent="0.25"/>
    <row r="241" spans="1:11" x14ac:dyDescent="0.2">
      <c r="A241" s="51" t="s">
        <v>98</v>
      </c>
      <c r="B241" s="39" t="s">
        <v>74</v>
      </c>
      <c r="C241" s="39"/>
      <c r="D241" s="39"/>
      <c r="E241" s="39"/>
      <c r="F241" s="39"/>
      <c r="G241" s="39"/>
      <c r="H241" s="39"/>
      <c r="I241" s="50"/>
      <c r="J241" s="39"/>
      <c r="K241" s="52"/>
    </row>
    <row r="242" spans="1:11" ht="12" thickBot="1" x14ac:dyDescent="0.25">
      <c r="A242" s="44" t="s">
        <v>75</v>
      </c>
      <c r="B242" s="47" t="s">
        <v>16</v>
      </c>
      <c r="C242" s="48" t="s">
        <v>8</v>
      </c>
      <c r="D242" s="49" t="s">
        <v>9</v>
      </c>
      <c r="E242" s="48" t="s">
        <v>10</v>
      </c>
      <c r="F242" s="48" t="s">
        <v>11</v>
      </c>
      <c r="G242" s="48" t="s">
        <v>12</v>
      </c>
      <c r="H242" s="48" t="s">
        <v>73</v>
      </c>
      <c r="I242" s="44" t="s">
        <v>72</v>
      </c>
      <c r="J242" s="19" t="s">
        <v>100</v>
      </c>
      <c r="K242" s="53" t="s">
        <v>76</v>
      </c>
    </row>
    <row r="243" spans="1:11" x14ac:dyDescent="0.2">
      <c r="A243" s="45" t="s">
        <v>5</v>
      </c>
      <c r="B243" s="88">
        <v>1</v>
      </c>
      <c r="C243" s="89">
        <v>3</v>
      </c>
      <c r="D243" s="90">
        <v>1</v>
      </c>
      <c r="E243" s="91">
        <v>7</v>
      </c>
      <c r="F243" s="91">
        <v>2</v>
      </c>
      <c r="G243" s="91">
        <v>4</v>
      </c>
      <c r="H243" s="91">
        <v>6</v>
      </c>
      <c r="I243" s="92">
        <v>0</v>
      </c>
      <c r="J243" s="93">
        <v>8</v>
      </c>
      <c r="K243" s="59">
        <f>SUM(B243:J243)</f>
        <v>32</v>
      </c>
    </row>
    <row r="244" spans="1:11" x14ac:dyDescent="0.2">
      <c r="A244" s="45" t="s">
        <v>6</v>
      </c>
      <c r="B244" s="88">
        <v>0</v>
      </c>
      <c r="C244" s="89">
        <v>1</v>
      </c>
      <c r="D244" s="89">
        <v>4</v>
      </c>
      <c r="E244" s="89">
        <v>2</v>
      </c>
      <c r="F244" s="89">
        <v>0</v>
      </c>
      <c r="G244" s="89">
        <v>1</v>
      </c>
      <c r="H244" s="89">
        <v>1</v>
      </c>
      <c r="I244" s="94">
        <v>0</v>
      </c>
      <c r="J244" s="95">
        <v>0</v>
      </c>
      <c r="K244" s="60">
        <f>SUM(B244:J244)</f>
        <v>9</v>
      </c>
    </row>
    <row r="245" spans="1:11" x14ac:dyDescent="0.2">
      <c r="A245" s="45" t="s">
        <v>7</v>
      </c>
      <c r="B245" s="88">
        <v>4</v>
      </c>
      <c r="C245" s="89">
        <v>4</v>
      </c>
      <c r="D245" s="90">
        <v>2</v>
      </c>
      <c r="E245" s="91">
        <v>3</v>
      </c>
      <c r="F245" s="91">
        <v>4</v>
      </c>
      <c r="G245" s="91">
        <v>1</v>
      </c>
      <c r="H245" s="91">
        <v>5</v>
      </c>
      <c r="I245" s="92">
        <v>0</v>
      </c>
      <c r="J245" s="96">
        <v>6</v>
      </c>
      <c r="K245" s="61">
        <f>SUM(B245:J245)</f>
        <v>29</v>
      </c>
    </row>
    <row r="246" spans="1:11" ht="12" thickBot="1" x14ac:dyDescent="0.25">
      <c r="A246" s="46" t="s">
        <v>71</v>
      </c>
      <c r="B246" s="62">
        <f>SUM(B243:B245)</f>
        <v>5</v>
      </c>
      <c r="C246" s="63">
        <f>SUM(C243:C245)</f>
        <v>8</v>
      </c>
      <c r="D246" s="64">
        <f t="shared" ref="D246:J246" si="539">SUM(D243:D245)</f>
        <v>7</v>
      </c>
      <c r="E246" s="63">
        <f t="shared" si="539"/>
        <v>12</v>
      </c>
      <c r="F246" s="63">
        <f t="shared" si="539"/>
        <v>6</v>
      </c>
      <c r="G246" s="63">
        <f t="shared" si="539"/>
        <v>6</v>
      </c>
      <c r="H246" s="63">
        <f t="shared" si="539"/>
        <v>12</v>
      </c>
      <c r="I246" s="65">
        <f t="shared" si="539"/>
        <v>0</v>
      </c>
      <c r="J246" s="74">
        <f t="shared" si="539"/>
        <v>14</v>
      </c>
      <c r="K246" s="66">
        <f>SUM(K243:K245)</f>
        <v>70</v>
      </c>
    </row>
    <row r="247" spans="1:11" x14ac:dyDescent="0.2">
      <c r="A247" s="4"/>
      <c r="B247" s="2"/>
      <c r="C247" s="2"/>
      <c r="D247" s="2"/>
      <c r="E247" s="2"/>
    </row>
    <row r="248" spans="1:11" ht="12" thickBot="1" x14ac:dyDescent="0.25">
      <c r="A248" s="4"/>
      <c r="B248" s="2"/>
      <c r="C248" s="2"/>
      <c r="D248" s="2"/>
      <c r="E248" s="2"/>
    </row>
    <row r="249" spans="1:11" x14ac:dyDescent="0.2">
      <c r="A249" s="51" t="s">
        <v>99</v>
      </c>
      <c r="B249" s="39" t="s">
        <v>74</v>
      </c>
      <c r="C249" s="39"/>
      <c r="D249" s="39"/>
      <c r="E249" s="39"/>
      <c r="F249" s="39"/>
      <c r="G249" s="39"/>
      <c r="H249" s="39"/>
      <c r="I249" s="50"/>
      <c r="J249" s="39"/>
      <c r="K249" s="52"/>
    </row>
    <row r="250" spans="1:11" ht="12" thickBot="1" x14ac:dyDescent="0.25">
      <c r="A250" s="44" t="s">
        <v>75</v>
      </c>
      <c r="B250" s="47" t="s">
        <v>16</v>
      </c>
      <c r="C250" s="48" t="s">
        <v>8</v>
      </c>
      <c r="D250" s="49" t="s">
        <v>9</v>
      </c>
      <c r="E250" s="48" t="s">
        <v>10</v>
      </c>
      <c r="F250" s="48" t="s">
        <v>11</v>
      </c>
      <c r="G250" s="48" t="s">
        <v>12</v>
      </c>
      <c r="H250" s="48" t="s">
        <v>73</v>
      </c>
      <c r="I250" s="44" t="s">
        <v>72</v>
      </c>
      <c r="J250" s="19" t="s">
        <v>94</v>
      </c>
      <c r="K250" s="53" t="s">
        <v>76</v>
      </c>
    </row>
    <row r="251" spans="1:11" x14ac:dyDescent="0.2">
      <c r="A251" s="45" t="s">
        <v>5</v>
      </c>
      <c r="B251" s="88">
        <v>2</v>
      </c>
      <c r="C251" s="89">
        <v>2</v>
      </c>
      <c r="D251" s="90">
        <v>4</v>
      </c>
      <c r="E251" s="91">
        <v>3</v>
      </c>
      <c r="F251" s="91">
        <v>5</v>
      </c>
      <c r="G251" s="91">
        <v>5</v>
      </c>
      <c r="H251" s="91"/>
      <c r="I251" s="92"/>
      <c r="J251" s="93">
        <v>8</v>
      </c>
      <c r="K251" s="59">
        <f>SUM(B251:J251)</f>
        <v>29</v>
      </c>
    </row>
    <row r="252" spans="1:11" x14ac:dyDescent="0.2">
      <c r="A252" s="45" t="s">
        <v>6</v>
      </c>
      <c r="B252" s="88">
        <v>0</v>
      </c>
      <c r="C252" s="89">
        <v>3</v>
      </c>
      <c r="D252" s="89">
        <v>1</v>
      </c>
      <c r="E252" s="89">
        <v>3</v>
      </c>
      <c r="F252" s="89">
        <v>1</v>
      </c>
      <c r="G252" s="89">
        <v>1</v>
      </c>
      <c r="H252" s="89"/>
      <c r="I252" s="94"/>
      <c r="J252" s="95">
        <v>5</v>
      </c>
      <c r="K252" s="60">
        <f>SUM(B252:J252)</f>
        <v>14</v>
      </c>
    </row>
    <row r="253" spans="1:11" x14ac:dyDescent="0.2">
      <c r="A253" s="45" t="s">
        <v>7</v>
      </c>
      <c r="B253" s="88">
        <v>1</v>
      </c>
      <c r="C253" s="89">
        <v>2</v>
      </c>
      <c r="D253" s="90">
        <v>2</v>
      </c>
      <c r="E253" s="91">
        <v>6</v>
      </c>
      <c r="F253" s="91">
        <v>0</v>
      </c>
      <c r="G253" s="91">
        <v>6</v>
      </c>
      <c r="H253" s="91"/>
      <c r="I253" s="92"/>
      <c r="J253" s="96">
        <v>5</v>
      </c>
      <c r="K253" s="61">
        <f>SUM(B253:J253)</f>
        <v>22</v>
      </c>
    </row>
    <row r="254" spans="1:11" ht="12" thickBot="1" x14ac:dyDescent="0.25">
      <c r="A254" s="46" t="s">
        <v>71</v>
      </c>
      <c r="B254" s="62">
        <f>SUM(B251:B253)</f>
        <v>3</v>
      </c>
      <c r="C254" s="63">
        <f>SUM(C251:C253)</f>
        <v>7</v>
      </c>
      <c r="D254" s="64">
        <f t="shared" ref="D254:J254" si="540">SUM(D251:D253)</f>
        <v>7</v>
      </c>
      <c r="E254" s="63">
        <f t="shared" si="540"/>
        <v>12</v>
      </c>
      <c r="F254" s="63">
        <f t="shared" si="540"/>
        <v>6</v>
      </c>
      <c r="G254" s="63">
        <f t="shared" si="540"/>
        <v>12</v>
      </c>
      <c r="H254" s="63">
        <f t="shared" si="540"/>
        <v>0</v>
      </c>
      <c r="I254" s="65">
        <f t="shared" si="540"/>
        <v>0</v>
      </c>
      <c r="J254" s="74">
        <f t="shared" si="540"/>
        <v>18</v>
      </c>
      <c r="K254" s="66">
        <f>SUM(K251:K253)</f>
        <v>65</v>
      </c>
    </row>
    <row r="255" spans="1:11" x14ac:dyDescent="0.2">
      <c r="A255" s="4"/>
      <c r="B255" s="2"/>
      <c r="C255" s="2"/>
      <c r="D255" s="2"/>
      <c r="E255" s="2"/>
    </row>
    <row r="256" spans="1:11" ht="12" thickBot="1" x14ac:dyDescent="0.25"/>
    <row r="257" spans="1:11" x14ac:dyDescent="0.2">
      <c r="A257" s="51" t="s">
        <v>101</v>
      </c>
      <c r="B257" s="39" t="s">
        <v>74</v>
      </c>
      <c r="C257" s="39"/>
      <c r="D257" s="39"/>
      <c r="E257" s="39"/>
      <c r="F257" s="39"/>
      <c r="G257" s="39"/>
      <c r="H257" s="39"/>
      <c r="I257" s="50"/>
      <c r="J257" s="39"/>
      <c r="K257" s="52"/>
    </row>
    <row r="258" spans="1:11" ht="12" thickBot="1" x14ac:dyDescent="0.25">
      <c r="A258" s="44" t="s">
        <v>75</v>
      </c>
      <c r="B258" s="47" t="s">
        <v>16</v>
      </c>
      <c r="C258" s="48" t="s">
        <v>8</v>
      </c>
      <c r="D258" s="49" t="s">
        <v>9</v>
      </c>
      <c r="E258" s="48" t="s">
        <v>10</v>
      </c>
      <c r="F258" s="48" t="s">
        <v>11</v>
      </c>
      <c r="G258" s="48" t="s">
        <v>12</v>
      </c>
      <c r="H258" s="48" t="s">
        <v>73</v>
      </c>
      <c r="I258" s="44" t="s">
        <v>72</v>
      </c>
      <c r="J258" s="19" t="s">
        <v>100</v>
      </c>
      <c r="K258" s="53" t="s">
        <v>76</v>
      </c>
    </row>
    <row r="259" spans="1:11" x14ac:dyDescent="0.2">
      <c r="A259" s="45" t="s">
        <v>5</v>
      </c>
      <c r="B259" s="88">
        <v>1</v>
      </c>
      <c r="C259" s="89">
        <v>3</v>
      </c>
      <c r="D259" s="90">
        <v>3</v>
      </c>
      <c r="E259" s="91">
        <v>6</v>
      </c>
      <c r="F259" s="91">
        <v>4</v>
      </c>
      <c r="G259" s="91">
        <v>8</v>
      </c>
      <c r="H259" s="91">
        <v>8</v>
      </c>
      <c r="I259" s="92"/>
      <c r="J259" s="93"/>
      <c r="K259" s="59">
        <f>SUM(B259:J259)</f>
        <v>33</v>
      </c>
    </row>
    <row r="260" spans="1:11" x14ac:dyDescent="0.2">
      <c r="A260" s="45" t="s">
        <v>6</v>
      </c>
      <c r="B260" s="88"/>
      <c r="C260" s="89">
        <v>2</v>
      </c>
      <c r="D260" s="89">
        <v>2</v>
      </c>
      <c r="E260" s="89">
        <v>1</v>
      </c>
      <c r="F260" s="89">
        <v>1</v>
      </c>
      <c r="G260" s="89">
        <v>3</v>
      </c>
      <c r="H260" s="89">
        <v>4</v>
      </c>
      <c r="I260" s="94"/>
      <c r="J260" s="95"/>
      <c r="K260" s="60">
        <f>SUM(B260:J260)</f>
        <v>13</v>
      </c>
    </row>
    <row r="261" spans="1:11" x14ac:dyDescent="0.2">
      <c r="A261" s="45" t="s">
        <v>7</v>
      </c>
      <c r="B261" s="88"/>
      <c r="C261" s="89">
        <v>1</v>
      </c>
      <c r="D261" s="90">
        <v>1</v>
      </c>
      <c r="E261" s="91">
        <v>4</v>
      </c>
      <c r="F261" s="91">
        <v>0</v>
      </c>
      <c r="G261" s="91">
        <v>6</v>
      </c>
      <c r="H261" s="91">
        <v>6</v>
      </c>
      <c r="I261" s="92"/>
      <c r="J261" s="96"/>
      <c r="K261" s="61">
        <f>SUM(B261:J261)</f>
        <v>18</v>
      </c>
    </row>
    <row r="262" spans="1:11" ht="12" thickBot="1" x14ac:dyDescent="0.25">
      <c r="A262" s="46" t="s">
        <v>71</v>
      </c>
      <c r="B262" s="62">
        <f>SUM(B259:B261)</f>
        <v>1</v>
      </c>
      <c r="C262" s="63">
        <f>SUM(C259:C261)</f>
        <v>6</v>
      </c>
      <c r="D262" s="64">
        <f t="shared" ref="D262:J262" si="541">SUM(D259:D261)</f>
        <v>6</v>
      </c>
      <c r="E262" s="63">
        <f t="shared" si="541"/>
        <v>11</v>
      </c>
      <c r="F262" s="63">
        <f t="shared" si="541"/>
        <v>5</v>
      </c>
      <c r="G262" s="63">
        <f t="shared" si="541"/>
        <v>17</v>
      </c>
      <c r="H262" s="63">
        <f t="shared" si="541"/>
        <v>18</v>
      </c>
      <c r="I262" s="65">
        <f t="shared" si="541"/>
        <v>0</v>
      </c>
      <c r="J262" s="74">
        <f t="shared" si="541"/>
        <v>0</v>
      </c>
      <c r="K262" s="66">
        <f>SUM(K259:K261)</f>
        <v>64</v>
      </c>
    </row>
    <row r="263" spans="1:11" x14ac:dyDescent="0.2">
      <c r="A263" s="4"/>
      <c r="B263" s="2"/>
      <c r="C263" s="2"/>
      <c r="D263" s="2"/>
      <c r="E263" s="2"/>
    </row>
    <row r="264" spans="1:11" ht="12" thickBot="1" x14ac:dyDescent="0.25">
      <c r="A264" s="4"/>
      <c r="B264" s="2"/>
      <c r="C264" s="2"/>
      <c r="D264" s="2"/>
      <c r="E264" s="2"/>
    </row>
    <row r="265" spans="1:11" x14ac:dyDescent="0.2">
      <c r="A265" s="51" t="s">
        <v>102</v>
      </c>
      <c r="B265" s="39" t="s">
        <v>74</v>
      </c>
      <c r="C265" s="39"/>
      <c r="D265" s="39"/>
      <c r="E265" s="39"/>
      <c r="F265" s="39"/>
      <c r="G265" s="39"/>
      <c r="H265" s="39"/>
      <c r="I265" s="50"/>
      <c r="J265" s="39"/>
      <c r="K265" s="52"/>
    </row>
    <row r="266" spans="1:11" ht="12" thickBot="1" x14ac:dyDescent="0.25">
      <c r="A266" s="44" t="s">
        <v>75</v>
      </c>
      <c r="B266" s="47" t="s">
        <v>16</v>
      </c>
      <c r="C266" s="48" t="s">
        <v>8</v>
      </c>
      <c r="D266" s="49" t="s">
        <v>9</v>
      </c>
      <c r="E266" s="48" t="s">
        <v>10</v>
      </c>
      <c r="F266" s="48" t="s">
        <v>11</v>
      </c>
      <c r="G266" s="48" t="s">
        <v>12</v>
      </c>
      <c r="H266" s="48" t="s">
        <v>73</v>
      </c>
      <c r="I266" s="44" t="s">
        <v>72</v>
      </c>
      <c r="J266" s="19" t="s">
        <v>94</v>
      </c>
      <c r="K266" s="53" t="s">
        <v>76</v>
      </c>
    </row>
    <row r="267" spans="1:11" x14ac:dyDescent="0.2">
      <c r="A267" s="45" t="s">
        <v>5</v>
      </c>
      <c r="B267" s="88">
        <v>1</v>
      </c>
      <c r="C267" s="89">
        <v>3</v>
      </c>
      <c r="D267" s="90">
        <v>3</v>
      </c>
      <c r="E267" s="91">
        <v>5</v>
      </c>
      <c r="F267" s="100">
        <v>3</v>
      </c>
      <c r="G267" s="101">
        <f>9*2/3</f>
        <v>6</v>
      </c>
      <c r="H267" s="98">
        <f>2*5/3</f>
        <v>3.3333333333333335</v>
      </c>
      <c r="I267" s="92"/>
      <c r="J267" s="93"/>
      <c r="K267" s="59">
        <f>SUM(B267:J267)</f>
        <v>24.333333333333332</v>
      </c>
    </row>
    <row r="268" spans="1:11" x14ac:dyDescent="0.2">
      <c r="A268" s="45" t="s">
        <v>6</v>
      </c>
      <c r="B268" s="88">
        <v>1</v>
      </c>
      <c r="C268" s="89">
        <v>1</v>
      </c>
      <c r="D268" s="89">
        <v>1</v>
      </c>
      <c r="E268" s="89">
        <v>4</v>
      </c>
      <c r="F268" s="102">
        <v>0</v>
      </c>
      <c r="G268" s="103">
        <f>5*2/3</f>
        <v>3.3333333333333335</v>
      </c>
      <c r="H268" s="97">
        <v>2</v>
      </c>
      <c r="I268" s="94"/>
      <c r="J268" s="95"/>
      <c r="K268" s="60">
        <f>SUM(B268:J268)</f>
        <v>12.333333333333334</v>
      </c>
    </row>
    <row r="269" spans="1:11" x14ac:dyDescent="0.2">
      <c r="A269" s="45" t="s">
        <v>7</v>
      </c>
      <c r="B269" s="88">
        <v>2</v>
      </c>
      <c r="C269" s="89">
        <v>2</v>
      </c>
      <c r="D269" s="90">
        <v>2</v>
      </c>
      <c r="E269" s="91">
        <v>2</v>
      </c>
      <c r="F269" s="102">
        <v>5</v>
      </c>
      <c r="G269" s="103">
        <f>3*2/3</f>
        <v>2</v>
      </c>
      <c r="H269" s="98">
        <f>2*4/3</f>
        <v>2.6666666666666665</v>
      </c>
      <c r="I269" s="92"/>
      <c r="J269" s="96"/>
      <c r="K269" s="61">
        <f>SUM(B269:J269)</f>
        <v>17.666666666666668</v>
      </c>
    </row>
    <row r="270" spans="1:11" ht="12" thickBot="1" x14ac:dyDescent="0.25">
      <c r="A270" s="46" t="s">
        <v>71</v>
      </c>
      <c r="B270" s="62">
        <f>SUM(B267:B269)</f>
        <v>4</v>
      </c>
      <c r="C270" s="63">
        <f>SUM(C267:C269)</f>
        <v>6</v>
      </c>
      <c r="D270" s="64">
        <f t="shared" ref="D270:J270" si="542">SUM(D267:D269)</f>
        <v>6</v>
      </c>
      <c r="E270" s="63">
        <f t="shared" si="542"/>
        <v>11</v>
      </c>
      <c r="F270" s="65">
        <f t="shared" si="542"/>
        <v>8</v>
      </c>
      <c r="G270" s="104">
        <f t="shared" si="542"/>
        <v>11.333333333333334</v>
      </c>
      <c r="H270" s="99">
        <f t="shared" si="542"/>
        <v>8</v>
      </c>
      <c r="I270" s="65">
        <f t="shared" si="542"/>
        <v>0</v>
      </c>
      <c r="J270" s="74">
        <f t="shared" si="542"/>
        <v>0</v>
      </c>
      <c r="K270" s="66">
        <f>SUM(K267:K269)</f>
        <v>54.333333333333329</v>
      </c>
    </row>
    <row r="271" spans="1:11" x14ac:dyDescent="0.2">
      <c r="A271" s="4"/>
      <c r="B271" s="2"/>
      <c r="C271" s="2"/>
      <c r="D271" s="2"/>
      <c r="E271" s="2"/>
      <c r="G271" s="105" t="s">
        <v>126</v>
      </c>
    </row>
    <row r="272" spans="1:11" ht="12" thickBot="1" x14ac:dyDescent="0.25">
      <c r="A272" s="4"/>
      <c r="B272" s="2"/>
      <c r="C272" s="2"/>
      <c r="D272" s="2"/>
      <c r="E272" s="2"/>
    </row>
    <row r="273" spans="1:11" x14ac:dyDescent="0.2">
      <c r="A273" s="51" t="s">
        <v>111</v>
      </c>
      <c r="B273" s="39" t="s">
        <v>74</v>
      </c>
      <c r="C273" s="39"/>
      <c r="D273" s="39"/>
      <c r="E273" s="39"/>
      <c r="F273" s="39"/>
      <c r="G273" s="39" t="s">
        <v>117</v>
      </c>
      <c r="H273" s="39" t="s">
        <v>117</v>
      </c>
      <c r="I273" s="50"/>
      <c r="J273" s="39"/>
      <c r="K273" s="52"/>
    </row>
    <row r="274" spans="1:11" ht="12" thickBot="1" x14ac:dyDescent="0.25">
      <c r="A274" s="44" t="s">
        <v>75</v>
      </c>
      <c r="B274" s="47" t="s">
        <v>16</v>
      </c>
      <c r="C274" s="48" t="s">
        <v>8</v>
      </c>
      <c r="D274" s="49" t="s">
        <v>9</v>
      </c>
      <c r="E274" s="48" t="s">
        <v>10</v>
      </c>
      <c r="F274" s="48" t="s">
        <v>11</v>
      </c>
      <c r="G274" s="48" t="s">
        <v>12</v>
      </c>
      <c r="H274" s="48" t="s">
        <v>15</v>
      </c>
      <c r="I274" s="44" t="s">
        <v>72</v>
      </c>
      <c r="J274" s="19" t="s">
        <v>94</v>
      </c>
      <c r="K274" s="53" t="s">
        <v>76</v>
      </c>
    </row>
    <row r="275" spans="1:11" x14ac:dyDescent="0.2">
      <c r="A275" s="45" t="s">
        <v>5</v>
      </c>
      <c r="B275" s="88">
        <v>2</v>
      </c>
      <c r="C275" s="89">
        <v>3</v>
      </c>
      <c r="D275" s="90">
        <v>2</v>
      </c>
      <c r="E275" s="91">
        <v>5</v>
      </c>
      <c r="F275" s="100">
        <v>5</v>
      </c>
      <c r="G275" s="101">
        <v>4</v>
      </c>
      <c r="H275" s="98">
        <v>2</v>
      </c>
      <c r="I275" s="92"/>
      <c r="J275" s="93"/>
      <c r="K275" s="59">
        <f>SUM(B275:J275)</f>
        <v>23</v>
      </c>
    </row>
    <row r="276" spans="1:11" x14ac:dyDescent="0.2">
      <c r="A276" s="45" t="s">
        <v>6</v>
      </c>
      <c r="B276" s="88">
        <v>1</v>
      </c>
      <c r="C276" s="89">
        <v>1</v>
      </c>
      <c r="D276" s="89">
        <v>2</v>
      </c>
      <c r="E276" s="89">
        <v>4</v>
      </c>
      <c r="F276" s="102">
        <v>0</v>
      </c>
      <c r="G276" s="103">
        <v>4</v>
      </c>
      <c r="H276" s="97">
        <f>1+1/3</f>
        <v>1.3333333333333333</v>
      </c>
      <c r="I276" s="94"/>
      <c r="J276" s="95"/>
      <c r="K276" s="60">
        <f>SUM(B276:J276)</f>
        <v>13.333333333333334</v>
      </c>
    </row>
    <row r="277" spans="1:11" x14ac:dyDescent="0.2">
      <c r="A277" s="45" t="s">
        <v>7</v>
      </c>
      <c r="B277" s="88">
        <v>2</v>
      </c>
      <c r="C277" s="89">
        <v>2</v>
      </c>
      <c r="D277" s="90">
        <v>2</v>
      </c>
      <c r="E277" s="91">
        <v>2</v>
      </c>
      <c r="F277" s="102">
        <v>1</v>
      </c>
      <c r="G277" s="103">
        <v>4</v>
      </c>
      <c r="H277" s="98">
        <f>7*2/3</f>
        <v>4.666666666666667</v>
      </c>
      <c r="I277" s="92"/>
      <c r="J277" s="96"/>
      <c r="K277" s="61">
        <f>SUM(B277:J277)</f>
        <v>17.666666666666668</v>
      </c>
    </row>
    <row r="278" spans="1:11" ht="12" thickBot="1" x14ac:dyDescent="0.25">
      <c r="A278" s="46" t="s">
        <v>71</v>
      </c>
      <c r="B278" s="62">
        <f>SUM(B275:B277)</f>
        <v>5</v>
      </c>
      <c r="C278" s="63">
        <f>SUM(C275:C277)</f>
        <v>6</v>
      </c>
      <c r="D278" s="64">
        <f t="shared" ref="D278:J278" si="543">SUM(D275:D277)</f>
        <v>6</v>
      </c>
      <c r="E278" s="63">
        <f t="shared" si="543"/>
        <v>11</v>
      </c>
      <c r="F278" s="65">
        <f t="shared" si="543"/>
        <v>6</v>
      </c>
      <c r="G278" s="104">
        <f t="shared" si="543"/>
        <v>12</v>
      </c>
      <c r="H278" s="99">
        <f t="shared" si="543"/>
        <v>8</v>
      </c>
      <c r="I278" s="65">
        <f t="shared" si="543"/>
        <v>0</v>
      </c>
      <c r="J278" s="74">
        <f t="shared" si="543"/>
        <v>0</v>
      </c>
      <c r="K278" s="66">
        <f>SUM(K275:K277)</f>
        <v>54</v>
      </c>
    </row>
    <row r="279" spans="1:11" x14ac:dyDescent="0.2">
      <c r="A279" s="4"/>
      <c r="B279" s="2"/>
      <c r="C279" s="2"/>
      <c r="D279" s="2"/>
      <c r="E279" s="2"/>
      <c r="G279" s="105" t="s">
        <v>126</v>
      </c>
    </row>
    <row r="280" spans="1:11" ht="12" thickBot="1" x14ac:dyDescent="0.25">
      <c r="A280" s="4"/>
      <c r="B280" s="2"/>
      <c r="C280" s="2"/>
      <c r="D280" s="2"/>
      <c r="E280" s="2"/>
    </row>
    <row r="281" spans="1:11" x14ac:dyDescent="0.2">
      <c r="A281" s="51" t="s">
        <v>112</v>
      </c>
      <c r="B281" s="39" t="s">
        <v>74</v>
      </c>
      <c r="C281" s="39"/>
      <c r="D281" s="39"/>
      <c r="E281" s="39"/>
      <c r="F281" s="39"/>
      <c r="G281" s="39" t="s">
        <v>117</v>
      </c>
      <c r="H281" s="39" t="s">
        <v>117</v>
      </c>
      <c r="I281" s="50"/>
      <c r="J281" s="39"/>
      <c r="K281" s="52"/>
    </row>
    <row r="282" spans="1:11" ht="12" thickBot="1" x14ac:dyDescent="0.25">
      <c r="A282" s="44" t="s">
        <v>75</v>
      </c>
      <c r="B282" s="47" t="s">
        <v>16</v>
      </c>
      <c r="C282" s="48" t="s">
        <v>8</v>
      </c>
      <c r="D282" s="49" t="s">
        <v>9</v>
      </c>
      <c r="E282" s="48" t="s">
        <v>10</v>
      </c>
      <c r="F282" s="48" t="s">
        <v>11</v>
      </c>
      <c r="G282" s="48" t="s">
        <v>12</v>
      </c>
      <c r="H282" s="48" t="s">
        <v>15</v>
      </c>
      <c r="I282" s="44" t="s">
        <v>72</v>
      </c>
      <c r="J282" s="19" t="s">
        <v>94</v>
      </c>
      <c r="K282" s="53" t="s">
        <v>76</v>
      </c>
    </row>
    <row r="283" spans="1:11" x14ac:dyDescent="0.2">
      <c r="A283" s="45" t="s">
        <v>5</v>
      </c>
      <c r="B283" s="88">
        <v>2</v>
      </c>
      <c r="C283" s="89">
        <v>3</v>
      </c>
      <c r="D283" s="90">
        <v>2</v>
      </c>
      <c r="E283" s="91">
        <v>5</v>
      </c>
      <c r="F283" s="100">
        <v>5</v>
      </c>
      <c r="G283" s="101">
        <f>4*2/3</f>
        <v>2.6666666666666665</v>
      </c>
      <c r="H283" s="98">
        <f>5*2/3</f>
        <v>3.3333333333333335</v>
      </c>
      <c r="I283" s="92"/>
      <c r="J283" s="93"/>
      <c r="K283" s="59">
        <f>SUM(B283:J283)</f>
        <v>23</v>
      </c>
    </row>
    <row r="284" spans="1:11" x14ac:dyDescent="0.2">
      <c r="A284" s="45" t="s">
        <v>6</v>
      </c>
      <c r="B284" s="88">
        <v>1</v>
      </c>
      <c r="C284" s="89">
        <v>1</v>
      </c>
      <c r="D284" s="89">
        <v>2</v>
      </c>
      <c r="E284" s="89">
        <v>4</v>
      </c>
      <c r="F284" s="102">
        <v>0</v>
      </c>
      <c r="G284" s="103">
        <f>3*2/3</f>
        <v>2</v>
      </c>
      <c r="H284" s="97">
        <f>3*2/3</f>
        <v>2</v>
      </c>
      <c r="I284" s="94"/>
      <c r="J284" s="95"/>
      <c r="K284" s="60">
        <f>SUM(B284:J284)</f>
        <v>12</v>
      </c>
    </row>
    <row r="285" spans="1:11" x14ac:dyDescent="0.2">
      <c r="A285" s="45" t="s">
        <v>7</v>
      </c>
      <c r="B285" s="88">
        <v>2</v>
      </c>
      <c r="C285" s="89">
        <v>2</v>
      </c>
      <c r="D285" s="90">
        <v>2</v>
      </c>
      <c r="E285" s="91">
        <v>2</v>
      </c>
      <c r="F285" s="102">
        <v>1</v>
      </c>
      <c r="G285" s="103">
        <f>5*2/3</f>
        <v>3.3333333333333335</v>
      </c>
      <c r="H285" s="98">
        <f>4*2/3</f>
        <v>2.6666666666666665</v>
      </c>
      <c r="I285" s="92"/>
      <c r="J285" s="96"/>
      <c r="K285" s="61">
        <f>SUM(B285:J285)</f>
        <v>15</v>
      </c>
    </row>
    <row r="286" spans="1:11" ht="12" thickBot="1" x14ac:dyDescent="0.25">
      <c r="A286" s="46" t="s">
        <v>71</v>
      </c>
      <c r="B286" s="62">
        <f>SUM(B283:B285)</f>
        <v>5</v>
      </c>
      <c r="C286" s="63">
        <f>SUM(C283:C285)</f>
        <v>6</v>
      </c>
      <c r="D286" s="64">
        <f t="shared" ref="D286:J286" si="544">SUM(D283:D285)</f>
        <v>6</v>
      </c>
      <c r="E286" s="63">
        <f t="shared" si="544"/>
        <v>11</v>
      </c>
      <c r="F286" s="65">
        <f t="shared" si="544"/>
        <v>6</v>
      </c>
      <c r="G286" s="104">
        <f t="shared" si="544"/>
        <v>8</v>
      </c>
      <c r="H286" s="99">
        <f t="shared" si="544"/>
        <v>8</v>
      </c>
      <c r="I286" s="65">
        <f t="shared" si="544"/>
        <v>0</v>
      </c>
      <c r="J286" s="74">
        <f t="shared" si="544"/>
        <v>0</v>
      </c>
      <c r="K286" s="66">
        <f>SUM(K283:K285)</f>
        <v>50</v>
      </c>
    </row>
    <row r="287" spans="1:11" x14ac:dyDescent="0.2">
      <c r="A287" s="4"/>
      <c r="B287" s="2"/>
      <c r="C287" s="2"/>
      <c r="D287" s="2"/>
      <c r="E287" s="2"/>
      <c r="G287" s="105" t="s">
        <v>126</v>
      </c>
    </row>
    <row r="288" spans="1:11" ht="12" thickBot="1" x14ac:dyDescent="0.25">
      <c r="A288" s="4"/>
      <c r="B288" s="2"/>
      <c r="C288" s="2"/>
      <c r="D288" s="2"/>
      <c r="E288" s="2"/>
    </row>
    <row r="289" spans="1:13" x14ac:dyDescent="0.2">
      <c r="A289" s="51" t="s">
        <v>113</v>
      </c>
      <c r="B289" s="39" t="s">
        <v>74</v>
      </c>
      <c r="C289" s="39"/>
      <c r="D289" s="39"/>
      <c r="E289" s="39"/>
      <c r="F289" s="39"/>
      <c r="G289" s="39" t="s">
        <v>117</v>
      </c>
      <c r="H289" s="39" t="s">
        <v>117</v>
      </c>
      <c r="I289" s="50"/>
      <c r="J289" s="39"/>
      <c r="K289" s="52"/>
    </row>
    <row r="290" spans="1:13" ht="12" thickBot="1" x14ac:dyDescent="0.25">
      <c r="A290" s="44" t="s">
        <v>75</v>
      </c>
      <c r="B290" s="47" t="s">
        <v>16</v>
      </c>
      <c r="C290" s="48" t="s">
        <v>8</v>
      </c>
      <c r="D290" s="49" t="s">
        <v>9</v>
      </c>
      <c r="E290" s="48" t="s">
        <v>10</v>
      </c>
      <c r="F290" s="48" t="s">
        <v>11</v>
      </c>
      <c r="G290" s="48" t="s">
        <v>12</v>
      </c>
      <c r="H290" s="48" t="s">
        <v>15</v>
      </c>
      <c r="I290" s="44" t="s">
        <v>72</v>
      </c>
      <c r="J290" s="19" t="s">
        <v>94</v>
      </c>
      <c r="K290" s="53" t="s">
        <v>76</v>
      </c>
      <c r="M290" t="s">
        <v>120</v>
      </c>
    </row>
    <row r="291" spans="1:13" x14ac:dyDescent="0.2">
      <c r="A291" s="45" t="s">
        <v>5</v>
      </c>
      <c r="B291" s="88">
        <v>4</v>
      </c>
      <c r="C291" s="89">
        <v>2</v>
      </c>
      <c r="D291" s="90">
        <v>4</v>
      </c>
      <c r="E291" s="91">
        <v>4</v>
      </c>
      <c r="F291" s="100">
        <v>3</v>
      </c>
      <c r="G291" s="101">
        <f>4*2/3</f>
        <v>2.6666666666666665</v>
      </c>
      <c r="H291" s="98">
        <f>2*2/3</f>
        <v>1.3333333333333333</v>
      </c>
      <c r="I291" s="92"/>
      <c r="J291" s="93"/>
      <c r="K291" s="59">
        <f>SUM(B291:J291)</f>
        <v>21</v>
      </c>
      <c r="M291" t="s">
        <v>119</v>
      </c>
    </row>
    <row r="292" spans="1:13" x14ac:dyDescent="0.2">
      <c r="A292" s="45" t="s">
        <v>6</v>
      </c>
      <c r="B292" s="88">
        <v>2</v>
      </c>
      <c r="C292" s="89">
        <v>2</v>
      </c>
      <c r="D292" s="89">
        <v>1</v>
      </c>
      <c r="E292" s="89">
        <v>4</v>
      </c>
      <c r="F292" s="102">
        <v>0</v>
      </c>
      <c r="G292" s="103">
        <f>3*2/3</f>
        <v>2</v>
      </c>
      <c r="H292" s="97">
        <f>0*2/3</f>
        <v>0</v>
      </c>
      <c r="I292" s="94"/>
      <c r="J292" s="95"/>
      <c r="K292" s="60">
        <f>SUM(B292:J292)</f>
        <v>11</v>
      </c>
      <c r="M292" t="s">
        <v>121</v>
      </c>
    </row>
    <row r="293" spans="1:13" x14ac:dyDescent="0.2">
      <c r="A293" s="45" t="s">
        <v>7</v>
      </c>
      <c r="B293" s="88">
        <v>2</v>
      </c>
      <c r="C293" s="89">
        <v>2</v>
      </c>
      <c r="D293" s="90">
        <v>1</v>
      </c>
      <c r="E293" s="91">
        <v>2</v>
      </c>
      <c r="F293" s="102">
        <v>3</v>
      </c>
      <c r="G293" s="103">
        <f>5*2/3</f>
        <v>3.3333333333333335</v>
      </c>
      <c r="H293" s="98">
        <f>4*2/3</f>
        <v>2.6666666666666665</v>
      </c>
      <c r="I293" s="92"/>
      <c r="J293" s="96"/>
      <c r="K293" s="61">
        <f>SUM(B293:J293)</f>
        <v>16</v>
      </c>
      <c r="M293" t="s">
        <v>123</v>
      </c>
    </row>
    <row r="294" spans="1:13" ht="12" thickBot="1" x14ac:dyDescent="0.25">
      <c r="A294" s="46" t="s">
        <v>71</v>
      </c>
      <c r="B294" s="62">
        <f>SUM(B291:B293)</f>
        <v>8</v>
      </c>
      <c r="C294" s="63">
        <f>SUM(C291:C293)</f>
        <v>6</v>
      </c>
      <c r="D294" s="64">
        <f t="shared" ref="D294:J294" si="545">SUM(D291:D293)</f>
        <v>6</v>
      </c>
      <c r="E294" s="63">
        <f t="shared" si="545"/>
        <v>10</v>
      </c>
      <c r="F294" s="65">
        <f t="shared" si="545"/>
        <v>6</v>
      </c>
      <c r="G294" s="104">
        <f t="shared" si="545"/>
        <v>8</v>
      </c>
      <c r="H294" s="99">
        <f t="shared" si="545"/>
        <v>4</v>
      </c>
      <c r="I294" s="65">
        <f t="shared" si="545"/>
        <v>0</v>
      </c>
      <c r="J294" s="74">
        <f t="shared" si="545"/>
        <v>0</v>
      </c>
      <c r="K294" s="66">
        <f>SUM(K291:K293)</f>
        <v>48</v>
      </c>
    </row>
    <row r="295" spans="1:13" ht="12.75" customHeight="1" x14ac:dyDescent="0.2">
      <c r="A295" s="4"/>
      <c r="B295" s="2"/>
      <c r="C295" s="2"/>
      <c r="D295" s="2"/>
      <c r="E295" s="2"/>
      <c r="G295" s="105" t="s">
        <v>126</v>
      </c>
    </row>
    <row r="296" spans="1:13" ht="12" thickBot="1" x14ac:dyDescent="0.25">
      <c r="A296" s="4"/>
      <c r="B296" s="2"/>
      <c r="C296" s="2"/>
      <c r="D296" s="2"/>
      <c r="E296" s="2"/>
    </row>
    <row r="297" spans="1:13" x14ac:dyDescent="0.2">
      <c r="A297" s="51" t="s">
        <v>114</v>
      </c>
      <c r="B297" s="39" t="s">
        <v>74</v>
      </c>
      <c r="C297" s="39"/>
      <c r="D297" s="39"/>
      <c r="E297" s="39"/>
      <c r="F297" s="39"/>
      <c r="G297" s="39" t="s">
        <v>117</v>
      </c>
      <c r="H297" s="39" t="s">
        <v>117</v>
      </c>
      <c r="I297" s="50"/>
      <c r="J297" s="39"/>
      <c r="K297" s="52"/>
    </row>
    <row r="298" spans="1:13" ht="12" thickBot="1" x14ac:dyDescent="0.25">
      <c r="A298" s="44" t="s">
        <v>75</v>
      </c>
      <c r="B298" s="47" t="s">
        <v>16</v>
      </c>
      <c r="C298" s="48" t="s">
        <v>8</v>
      </c>
      <c r="D298" s="49" t="s">
        <v>9</v>
      </c>
      <c r="E298" s="48" t="s">
        <v>10</v>
      </c>
      <c r="F298" s="48" t="s">
        <v>11</v>
      </c>
      <c r="G298" s="48" t="s">
        <v>12</v>
      </c>
      <c r="H298" s="48" t="s">
        <v>15</v>
      </c>
      <c r="I298" s="44" t="s">
        <v>72</v>
      </c>
      <c r="J298" s="19" t="s">
        <v>94</v>
      </c>
      <c r="K298" s="53" t="s">
        <v>76</v>
      </c>
      <c r="M298" t="s">
        <v>120</v>
      </c>
    </row>
    <row r="299" spans="1:13" x14ac:dyDescent="0.2">
      <c r="A299" s="45" t="s">
        <v>5</v>
      </c>
      <c r="B299" s="88">
        <v>4</v>
      </c>
      <c r="C299" s="89">
        <v>2</v>
      </c>
      <c r="D299" s="90">
        <v>3</v>
      </c>
      <c r="E299" s="91">
        <v>2</v>
      </c>
      <c r="F299" s="100">
        <v>4</v>
      </c>
      <c r="G299" s="101">
        <v>6.67</v>
      </c>
      <c r="H299" s="98">
        <v>5.3330000000000002</v>
      </c>
      <c r="I299" s="92"/>
      <c r="J299" s="93"/>
      <c r="K299" s="59">
        <f>SUM(B299:I299)</f>
        <v>27.003</v>
      </c>
      <c r="M299" t="s">
        <v>119</v>
      </c>
    </row>
    <row r="300" spans="1:13" x14ac:dyDescent="0.2">
      <c r="A300" s="45" t="s">
        <v>6</v>
      </c>
      <c r="B300" s="88">
        <v>1</v>
      </c>
      <c r="C300" s="89">
        <v>3</v>
      </c>
      <c r="D300" s="89">
        <v>0</v>
      </c>
      <c r="E300" s="89">
        <v>3</v>
      </c>
      <c r="F300" s="102">
        <v>0</v>
      </c>
      <c r="G300" s="103">
        <v>1.333</v>
      </c>
      <c r="H300" s="97">
        <v>2.6669999999999998</v>
      </c>
      <c r="I300" s="94"/>
      <c r="J300" s="95"/>
      <c r="K300" s="60">
        <f t="shared" ref="K300:K301" si="546">SUM(B300:I300)</f>
        <v>11</v>
      </c>
      <c r="M300" t="s">
        <v>122</v>
      </c>
    </row>
    <row r="301" spans="1:13" x14ac:dyDescent="0.2">
      <c r="A301" s="45" t="s">
        <v>7</v>
      </c>
      <c r="B301" s="88">
        <v>2</v>
      </c>
      <c r="C301" s="89">
        <v>1</v>
      </c>
      <c r="D301" s="90">
        <v>3</v>
      </c>
      <c r="E301" s="91">
        <v>0</v>
      </c>
      <c r="F301" s="102">
        <v>3</v>
      </c>
      <c r="G301" s="103">
        <v>2</v>
      </c>
      <c r="H301" s="98">
        <v>4</v>
      </c>
      <c r="I301" s="92"/>
      <c r="J301" s="96"/>
      <c r="K301" s="61">
        <f t="shared" si="546"/>
        <v>15</v>
      </c>
      <c r="M301" t="s">
        <v>123</v>
      </c>
    </row>
    <row r="302" spans="1:13" ht="12" thickBot="1" x14ac:dyDescent="0.25">
      <c r="A302" s="46" t="s">
        <v>71</v>
      </c>
      <c r="B302" s="62">
        <f>SUM(B299:B301)</f>
        <v>7</v>
      </c>
      <c r="C302" s="63">
        <f>SUM(C299:C301)</f>
        <v>6</v>
      </c>
      <c r="D302" s="64">
        <f t="shared" ref="D302:J302" si="547">SUM(D299:D301)</f>
        <v>6</v>
      </c>
      <c r="E302" s="63">
        <f t="shared" si="547"/>
        <v>5</v>
      </c>
      <c r="F302" s="65">
        <f t="shared" si="547"/>
        <v>7</v>
      </c>
      <c r="G302" s="104">
        <f t="shared" si="547"/>
        <v>10.003</v>
      </c>
      <c r="H302" s="99">
        <f t="shared" si="547"/>
        <v>12</v>
      </c>
      <c r="I302" s="65">
        <f t="shared" si="547"/>
        <v>0</v>
      </c>
      <c r="J302" s="74">
        <f t="shared" si="547"/>
        <v>0</v>
      </c>
      <c r="K302" s="66">
        <f>SUM(K299:K301)</f>
        <v>53.003</v>
      </c>
    </row>
    <row r="303" spans="1:13" x14ac:dyDescent="0.2">
      <c r="A303" s="4"/>
      <c r="B303" s="2"/>
      <c r="C303" s="2"/>
      <c r="D303" s="2"/>
      <c r="E303" s="2"/>
      <c r="G303" s="105" t="s">
        <v>126</v>
      </c>
    </row>
    <row r="304" spans="1:13" ht="12" thickBot="1" x14ac:dyDescent="0.25">
      <c r="A304" s="4"/>
      <c r="B304" s="2"/>
      <c r="C304" s="2"/>
      <c r="D304" s="2"/>
      <c r="E304" s="2"/>
    </row>
    <row r="305" spans="1:13" x14ac:dyDescent="0.2">
      <c r="A305" s="51" t="s">
        <v>115</v>
      </c>
      <c r="B305" s="39" t="s">
        <v>74</v>
      </c>
      <c r="C305" s="39"/>
      <c r="D305" s="39"/>
      <c r="E305" s="39"/>
      <c r="F305" s="39"/>
      <c r="G305" s="39" t="s">
        <v>117</v>
      </c>
      <c r="H305" s="39" t="s">
        <v>117</v>
      </c>
      <c r="I305" s="50"/>
      <c r="J305" s="39"/>
      <c r="K305" s="52"/>
    </row>
    <row r="306" spans="1:13" ht="12" thickBot="1" x14ac:dyDescent="0.25">
      <c r="A306" s="44" t="s">
        <v>75</v>
      </c>
      <c r="B306" s="47" t="s">
        <v>16</v>
      </c>
      <c r="C306" s="48" t="s">
        <v>8</v>
      </c>
      <c r="D306" s="49" t="s">
        <v>9</v>
      </c>
      <c r="E306" s="48" t="s">
        <v>10</v>
      </c>
      <c r="F306" s="48" t="s">
        <v>11</v>
      </c>
      <c r="G306" s="48" t="s">
        <v>12</v>
      </c>
      <c r="H306" s="48" t="s">
        <v>73</v>
      </c>
      <c r="I306" s="44" t="s">
        <v>72</v>
      </c>
      <c r="J306" s="19" t="s">
        <v>94</v>
      </c>
      <c r="K306" s="53" t="s">
        <v>76</v>
      </c>
      <c r="M306" t="s">
        <v>120</v>
      </c>
    </row>
    <row r="307" spans="1:13" x14ac:dyDescent="0.2">
      <c r="A307" s="45" t="s">
        <v>5</v>
      </c>
      <c r="B307" s="88">
        <v>4</v>
      </c>
      <c r="C307" s="89">
        <v>4</v>
      </c>
      <c r="D307" s="90">
        <v>1</v>
      </c>
      <c r="E307" s="91">
        <v>3</v>
      </c>
      <c r="F307" s="100">
        <v>3</v>
      </c>
      <c r="G307" s="101">
        <v>2</v>
      </c>
      <c r="H307" s="98">
        <v>3.3333300000000001</v>
      </c>
      <c r="I307" s="92"/>
      <c r="J307" s="93"/>
      <c r="K307" s="59">
        <f>SUM(B307:I307)</f>
        <v>20.33333</v>
      </c>
      <c r="M307" t="s">
        <v>119</v>
      </c>
    </row>
    <row r="308" spans="1:13" x14ac:dyDescent="0.2">
      <c r="A308" s="45" t="s">
        <v>6</v>
      </c>
      <c r="B308" s="88">
        <v>1</v>
      </c>
      <c r="C308" s="89">
        <v>1</v>
      </c>
      <c r="D308" s="89">
        <v>2</v>
      </c>
      <c r="E308" s="89">
        <v>1</v>
      </c>
      <c r="F308" s="102">
        <v>0</v>
      </c>
      <c r="G308" s="103">
        <v>3.3330000000000002</v>
      </c>
      <c r="H308" s="97">
        <v>2</v>
      </c>
      <c r="I308" s="94"/>
      <c r="J308" s="95"/>
      <c r="K308" s="60">
        <f t="shared" ref="K308:K309" si="548">SUM(B308:I308)</f>
        <v>10.333</v>
      </c>
      <c r="M308" t="s">
        <v>124</v>
      </c>
    </row>
    <row r="309" spans="1:13" x14ac:dyDescent="0.2">
      <c r="A309" s="45" t="s">
        <v>7</v>
      </c>
      <c r="B309" s="88">
        <v>2</v>
      </c>
      <c r="C309" s="89">
        <v>0</v>
      </c>
      <c r="D309" s="90">
        <v>3</v>
      </c>
      <c r="E309" s="91">
        <v>2</v>
      </c>
      <c r="F309" s="102">
        <v>3</v>
      </c>
      <c r="G309" s="103">
        <v>2.6666599999999998</v>
      </c>
      <c r="H309" s="98">
        <v>6.6665999999999999</v>
      </c>
      <c r="I309" s="92"/>
      <c r="J309" s="96"/>
      <c r="K309" s="61">
        <f t="shared" si="548"/>
        <v>19.333259999999999</v>
      </c>
      <c r="M309" t="s">
        <v>123</v>
      </c>
    </row>
    <row r="310" spans="1:13" ht="12" thickBot="1" x14ac:dyDescent="0.25">
      <c r="A310" s="46" t="s">
        <v>71</v>
      </c>
      <c r="B310" s="62">
        <f>SUM(B307:B309)</f>
        <v>7</v>
      </c>
      <c r="C310" s="63">
        <f>SUM(C307:C309)</f>
        <v>5</v>
      </c>
      <c r="D310" s="64">
        <f t="shared" ref="D310:J310" si="549">SUM(D307:D309)</f>
        <v>6</v>
      </c>
      <c r="E310" s="63">
        <f t="shared" si="549"/>
        <v>6</v>
      </c>
      <c r="F310" s="65">
        <f t="shared" si="549"/>
        <v>6</v>
      </c>
      <c r="G310" s="104">
        <f t="shared" si="549"/>
        <v>7.9996600000000004</v>
      </c>
      <c r="H310" s="99">
        <f t="shared" si="549"/>
        <v>11.999929999999999</v>
      </c>
      <c r="I310" s="65">
        <f t="shared" si="549"/>
        <v>0</v>
      </c>
      <c r="J310" s="74">
        <f t="shared" si="549"/>
        <v>0</v>
      </c>
      <c r="K310" s="66">
        <f>SUM(K307:K309)</f>
        <v>49.999589999999998</v>
      </c>
    </row>
    <row r="311" spans="1:13" x14ac:dyDescent="0.2">
      <c r="A311" s="4"/>
      <c r="B311" s="2"/>
      <c r="C311" s="2"/>
      <c r="D311" s="2"/>
      <c r="E311" s="2"/>
      <c r="G311" s="105" t="s">
        <v>126</v>
      </c>
    </row>
    <row r="312" spans="1:13" ht="12" thickBot="1" x14ac:dyDescent="0.25">
      <c r="A312" s="4"/>
      <c r="B312" s="2"/>
      <c r="C312" s="2"/>
      <c r="D312" s="2"/>
      <c r="E312" s="2"/>
    </row>
    <row r="313" spans="1:13" x14ac:dyDescent="0.2">
      <c r="A313" s="51" t="s">
        <v>116</v>
      </c>
      <c r="B313" s="39" t="s">
        <v>74</v>
      </c>
      <c r="C313" s="39"/>
      <c r="D313" s="39"/>
      <c r="E313" s="39"/>
      <c r="F313" s="39"/>
      <c r="G313" s="39" t="s">
        <v>117</v>
      </c>
      <c r="H313" s="39" t="s">
        <v>117</v>
      </c>
      <c r="I313" s="50"/>
      <c r="J313" s="39"/>
      <c r="K313" s="52"/>
    </row>
    <row r="314" spans="1:13" ht="12" thickBot="1" x14ac:dyDescent="0.25">
      <c r="A314" s="44" t="s">
        <v>75</v>
      </c>
      <c r="B314" s="47" t="s">
        <v>16</v>
      </c>
      <c r="C314" s="48" t="s">
        <v>8</v>
      </c>
      <c r="D314" s="49" t="s">
        <v>9</v>
      </c>
      <c r="E314" s="48" t="s">
        <v>10</v>
      </c>
      <c r="F314" s="48" t="s">
        <v>11</v>
      </c>
      <c r="G314" s="48" t="s">
        <v>12</v>
      </c>
      <c r="H314" s="48" t="s">
        <v>73</v>
      </c>
      <c r="I314" s="44" t="s">
        <v>72</v>
      </c>
      <c r="J314" s="19" t="s">
        <v>94</v>
      </c>
      <c r="K314" s="53" t="s">
        <v>76</v>
      </c>
    </row>
    <row r="315" spans="1:13" x14ac:dyDescent="0.2">
      <c r="A315" s="45" t="s">
        <v>5</v>
      </c>
      <c r="B315" s="88">
        <v>1</v>
      </c>
      <c r="C315" s="89">
        <v>5</v>
      </c>
      <c r="D315" s="90">
        <v>1</v>
      </c>
      <c r="E315" s="91">
        <v>2</v>
      </c>
      <c r="F315" s="100">
        <v>6</v>
      </c>
      <c r="G315" s="101">
        <v>2</v>
      </c>
      <c r="H315" s="98">
        <v>5.33</v>
      </c>
      <c r="I315" s="92"/>
      <c r="J315" s="93"/>
      <c r="K315" s="59">
        <f>SUM(B315:I315)</f>
        <v>22.33</v>
      </c>
    </row>
    <row r="316" spans="1:13" x14ac:dyDescent="0.2">
      <c r="A316" s="45" t="s">
        <v>6</v>
      </c>
      <c r="B316" s="88">
        <v>0</v>
      </c>
      <c r="C316" s="89">
        <v>0</v>
      </c>
      <c r="D316" s="89">
        <v>2</v>
      </c>
      <c r="E316" s="89">
        <v>2</v>
      </c>
      <c r="F316" s="102">
        <v>1</v>
      </c>
      <c r="G316" s="103">
        <v>2</v>
      </c>
      <c r="H316" s="97">
        <v>1.33</v>
      </c>
      <c r="I316" s="94"/>
      <c r="J316" s="95"/>
      <c r="K316" s="60">
        <f t="shared" ref="K316:K317" si="550">SUM(B316:I316)</f>
        <v>8.33</v>
      </c>
    </row>
    <row r="317" spans="1:13" x14ac:dyDescent="0.2">
      <c r="A317" s="45" t="s">
        <v>7</v>
      </c>
      <c r="B317" s="88">
        <v>2</v>
      </c>
      <c r="C317" s="89">
        <v>0</v>
      </c>
      <c r="D317" s="90">
        <v>3</v>
      </c>
      <c r="E317" s="91">
        <v>2</v>
      </c>
      <c r="F317" s="102">
        <v>4</v>
      </c>
      <c r="G317" s="103">
        <v>0.67</v>
      </c>
      <c r="H317" s="98">
        <v>1.33</v>
      </c>
      <c r="I317" s="92"/>
      <c r="J317" s="96"/>
      <c r="K317" s="61">
        <f t="shared" si="550"/>
        <v>13</v>
      </c>
    </row>
    <row r="318" spans="1:13" ht="12" thickBot="1" x14ac:dyDescent="0.25">
      <c r="A318" s="46" t="s">
        <v>71</v>
      </c>
      <c r="B318" s="62">
        <f>SUM(B315:B317)</f>
        <v>3</v>
      </c>
      <c r="C318" s="63">
        <f>SUM(C315:C317)</f>
        <v>5</v>
      </c>
      <c r="D318" s="64">
        <f t="shared" ref="D318:J318" si="551">SUM(D315:D317)</f>
        <v>6</v>
      </c>
      <c r="E318" s="63">
        <f t="shared" si="551"/>
        <v>6</v>
      </c>
      <c r="F318" s="65">
        <f t="shared" si="551"/>
        <v>11</v>
      </c>
      <c r="G318" s="104">
        <f t="shared" si="551"/>
        <v>4.67</v>
      </c>
      <c r="H318" s="99">
        <f t="shared" si="551"/>
        <v>7.99</v>
      </c>
      <c r="I318" s="65">
        <f t="shared" si="551"/>
        <v>0</v>
      </c>
      <c r="J318" s="74">
        <f t="shared" si="551"/>
        <v>0</v>
      </c>
      <c r="K318" s="66">
        <f>SUM(K315:K317)</f>
        <v>43.66</v>
      </c>
    </row>
    <row r="319" spans="1:13" x14ac:dyDescent="0.2">
      <c r="A319" s="4"/>
      <c r="B319" s="2"/>
      <c r="C319" s="105" t="s">
        <v>125</v>
      </c>
      <c r="E319" s="2"/>
    </row>
    <row r="320" spans="1:13" ht="12" thickBot="1" x14ac:dyDescent="0.25">
      <c r="A320" s="4"/>
      <c r="B320" s="2"/>
      <c r="C320" s="2"/>
      <c r="D320" s="2"/>
      <c r="E320" s="2"/>
    </row>
    <row r="321" spans="1:11" x14ac:dyDescent="0.2">
      <c r="A321" s="51" t="s">
        <v>127</v>
      </c>
      <c r="B321" s="39" t="s">
        <v>74</v>
      </c>
      <c r="C321" s="39"/>
      <c r="D321" s="39"/>
      <c r="E321" s="39"/>
      <c r="F321" s="39"/>
      <c r="G321" s="39" t="s">
        <v>117</v>
      </c>
      <c r="H321" s="39" t="s">
        <v>117</v>
      </c>
      <c r="I321" s="50"/>
      <c r="J321" s="39"/>
      <c r="K321" s="52"/>
    </row>
    <row r="322" spans="1:11" ht="12" thickBot="1" x14ac:dyDescent="0.25">
      <c r="A322" s="44" t="s">
        <v>75</v>
      </c>
      <c r="B322" s="47" t="s">
        <v>16</v>
      </c>
      <c r="C322" s="48" t="s">
        <v>8</v>
      </c>
      <c r="D322" s="49" t="s">
        <v>9</v>
      </c>
      <c r="E322" s="48" t="s">
        <v>10</v>
      </c>
      <c r="F322" s="48" t="s">
        <v>11</v>
      </c>
      <c r="G322" s="48" t="s">
        <v>12</v>
      </c>
      <c r="H322" s="48" t="s">
        <v>73</v>
      </c>
      <c r="I322" s="44" t="s">
        <v>72</v>
      </c>
      <c r="J322" s="19" t="s">
        <v>94</v>
      </c>
      <c r="K322" s="53" t="s">
        <v>76</v>
      </c>
    </row>
    <row r="323" spans="1:11" x14ac:dyDescent="0.2">
      <c r="A323" s="45" t="s">
        <v>5</v>
      </c>
      <c r="B323" s="88">
        <v>0</v>
      </c>
      <c r="C323" s="89">
        <v>0</v>
      </c>
      <c r="D323" s="90">
        <v>0</v>
      </c>
      <c r="E323" s="91">
        <v>0</v>
      </c>
      <c r="F323" s="100">
        <v>0</v>
      </c>
      <c r="G323" s="101">
        <v>0</v>
      </c>
      <c r="H323" s="98">
        <v>0</v>
      </c>
      <c r="I323" s="92"/>
      <c r="J323" s="93"/>
      <c r="K323" s="59">
        <f>SUM(B323:I323)</f>
        <v>0</v>
      </c>
    </row>
    <row r="324" spans="1:11" x14ac:dyDescent="0.2">
      <c r="A324" s="45" t="s">
        <v>6</v>
      </c>
      <c r="B324" s="88">
        <v>0</v>
      </c>
      <c r="C324" s="89">
        <v>0</v>
      </c>
      <c r="D324" s="89">
        <v>0</v>
      </c>
      <c r="E324" s="89">
        <v>0</v>
      </c>
      <c r="F324" s="102">
        <v>0</v>
      </c>
      <c r="G324" s="103">
        <v>0</v>
      </c>
      <c r="H324" s="97">
        <v>0</v>
      </c>
      <c r="I324" s="94"/>
      <c r="J324" s="95"/>
      <c r="K324" s="60">
        <f t="shared" ref="K324:K325" si="552">SUM(B324:I324)</f>
        <v>0</v>
      </c>
    </row>
    <row r="325" spans="1:11" x14ac:dyDescent="0.2">
      <c r="A325" s="45" t="s">
        <v>7</v>
      </c>
      <c r="B325" s="88">
        <v>0</v>
      </c>
      <c r="C325" s="89">
        <v>0</v>
      </c>
      <c r="D325" s="90">
        <v>0</v>
      </c>
      <c r="E325" s="91">
        <v>0</v>
      </c>
      <c r="F325" s="102">
        <v>0</v>
      </c>
      <c r="G325" s="103">
        <v>0</v>
      </c>
      <c r="H325" s="98">
        <v>0</v>
      </c>
      <c r="I325" s="92"/>
      <c r="J325" s="96"/>
      <c r="K325" s="61">
        <f t="shared" si="552"/>
        <v>0</v>
      </c>
    </row>
    <row r="326" spans="1:11" ht="12" thickBot="1" x14ac:dyDescent="0.25">
      <c r="A326" s="46" t="s">
        <v>71</v>
      </c>
      <c r="B326" s="62">
        <f>SUM(B323:B325)</f>
        <v>0</v>
      </c>
      <c r="C326" s="63">
        <f>SUM(C323:C325)</f>
        <v>0</v>
      </c>
      <c r="D326" s="64">
        <f t="shared" ref="D326:J326" si="553">SUM(D323:D325)</f>
        <v>0</v>
      </c>
      <c r="E326" s="63">
        <f t="shared" si="553"/>
        <v>0</v>
      </c>
      <c r="F326" s="65">
        <f t="shared" si="553"/>
        <v>0</v>
      </c>
      <c r="G326" s="104">
        <f t="shared" si="553"/>
        <v>0</v>
      </c>
      <c r="H326" s="99">
        <f t="shared" si="553"/>
        <v>0</v>
      </c>
      <c r="I326" s="65">
        <f t="shared" si="553"/>
        <v>0</v>
      </c>
      <c r="J326" s="74">
        <f t="shared" si="553"/>
        <v>0</v>
      </c>
      <c r="K326" s="66">
        <f>SUM(K323:K325)</f>
        <v>0</v>
      </c>
    </row>
    <row r="327" spans="1:11" x14ac:dyDescent="0.2">
      <c r="A327" s="4"/>
      <c r="B327" s="2"/>
      <c r="C327" s="2"/>
      <c r="D327" s="2"/>
      <c r="E327" s="2"/>
      <c r="G327" s="105" t="s">
        <v>135</v>
      </c>
    </row>
    <row r="328" spans="1:11" ht="12" thickBot="1" x14ac:dyDescent="0.25">
      <c r="A328" s="4"/>
      <c r="B328" s="2"/>
      <c r="C328" s="2"/>
      <c r="D328" s="2"/>
      <c r="E328" s="2"/>
    </row>
    <row r="329" spans="1:11" x14ac:dyDescent="0.2">
      <c r="A329" s="51" t="s">
        <v>128</v>
      </c>
      <c r="B329" s="39" t="s">
        <v>74</v>
      </c>
      <c r="C329" s="39"/>
      <c r="D329" s="39" t="s">
        <v>137</v>
      </c>
      <c r="E329" s="39"/>
      <c r="F329" s="39"/>
      <c r="G329" s="39"/>
      <c r="H329" s="39" t="s">
        <v>138</v>
      </c>
      <c r="I329" s="50"/>
      <c r="J329" s="39"/>
      <c r="K329" s="52"/>
    </row>
    <row r="330" spans="1:11" ht="12" thickBot="1" x14ac:dyDescent="0.25">
      <c r="A330" s="44" t="s">
        <v>75</v>
      </c>
      <c r="B330" s="47" t="s">
        <v>16</v>
      </c>
      <c r="C330" s="48" t="s">
        <v>8</v>
      </c>
      <c r="D330" s="49" t="s">
        <v>9</v>
      </c>
      <c r="E330" s="48" t="s">
        <v>10</v>
      </c>
      <c r="F330" s="48" t="s">
        <v>11</v>
      </c>
      <c r="G330" s="48" t="s">
        <v>12</v>
      </c>
      <c r="H330" s="48" t="s">
        <v>73</v>
      </c>
      <c r="I330" s="44" t="s">
        <v>72</v>
      </c>
      <c r="J330" s="19" t="s">
        <v>94</v>
      </c>
      <c r="K330" s="53" t="s">
        <v>76</v>
      </c>
    </row>
    <row r="331" spans="1:11" x14ac:dyDescent="0.2">
      <c r="A331" s="45" t="s">
        <v>5</v>
      </c>
      <c r="B331" s="88">
        <v>1</v>
      </c>
      <c r="C331" s="89">
        <v>0</v>
      </c>
      <c r="D331" s="90">
        <v>5</v>
      </c>
      <c r="E331" s="91">
        <v>3</v>
      </c>
      <c r="F331" s="91">
        <v>2</v>
      </c>
      <c r="G331" s="100">
        <v>4</v>
      </c>
      <c r="H331" s="101">
        <v>2.67</v>
      </c>
      <c r="I331" s="92"/>
      <c r="J331" s="93"/>
      <c r="K331" s="59">
        <f>SUM(B331:I331)</f>
        <v>17.670000000000002</v>
      </c>
    </row>
    <row r="332" spans="1:11" x14ac:dyDescent="0.2">
      <c r="A332" s="45" t="s">
        <v>6</v>
      </c>
      <c r="B332" s="88">
        <v>0</v>
      </c>
      <c r="C332" s="89">
        <v>0</v>
      </c>
      <c r="D332" s="89">
        <v>2</v>
      </c>
      <c r="E332" s="89">
        <v>2</v>
      </c>
      <c r="F332" s="89">
        <v>2</v>
      </c>
      <c r="G332" s="102">
        <v>2</v>
      </c>
      <c r="H332" s="103">
        <v>1.33</v>
      </c>
      <c r="I332" s="94"/>
      <c r="J332" s="95"/>
      <c r="K332" s="60">
        <f t="shared" ref="K332:K333" si="554">SUM(B332:I332)</f>
        <v>9.33</v>
      </c>
    </row>
    <row r="333" spans="1:11" x14ac:dyDescent="0.2">
      <c r="A333" s="45" t="s">
        <v>7</v>
      </c>
      <c r="B333" s="88">
        <v>1</v>
      </c>
      <c r="C333" s="89">
        <v>0</v>
      </c>
      <c r="D333" s="90">
        <v>1</v>
      </c>
      <c r="E333" s="91">
        <v>1</v>
      </c>
      <c r="F333" s="91">
        <v>3</v>
      </c>
      <c r="G333" s="102">
        <v>2</v>
      </c>
      <c r="H333" s="103">
        <v>1.33</v>
      </c>
      <c r="I333" s="92"/>
      <c r="J333" s="96"/>
      <c r="K333" s="61">
        <f t="shared" si="554"/>
        <v>9.33</v>
      </c>
    </row>
    <row r="334" spans="1:11" ht="12" thickBot="1" x14ac:dyDescent="0.25">
      <c r="A334" s="46" t="s">
        <v>71</v>
      </c>
      <c r="B334" s="62">
        <f>SUM(B331:B333)</f>
        <v>2</v>
      </c>
      <c r="C334" s="63">
        <f>SUM(C331:C333)</f>
        <v>0</v>
      </c>
      <c r="D334" s="64">
        <f t="shared" ref="D334:J334" si="555">SUM(D331:D333)</f>
        <v>8</v>
      </c>
      <c r="E334" s="63">
        <f t="shared" si="555"/>
        <v>6</v>
      </c>
      <c r="F334" s="63">
        <f t="shared" si="555"/>
        <v>7</v>
      </c>
      <c r="G334" s="65">
        <f t="shared" si="555"/>
        <v>8</v>
      </c>
      <c r="H334" s="104">
        <f t="shared" si="555"/>
        <v>5.33</v>
      </c>
      <c r="I334" s="65">
        <f t="shared" si="555"/>
        <v>0</v>
      </c>
      <c r="J334" s="74">
        <f t="shared" si="555"/>
        <v>0</v>
      </c>
      <c r="K334" s="66">
        <f>SUM(K331:K333)</f>
        <v>36.33</v>
      </c>
    </row>
    <row r="335" spans="1:11" x14ac:dyDescent="0.2">
      <c r="A335" s="4"/>
      <c r="B335" s="2"/>
      <c r="C335" s="105" t="s">
        <v>136</v>
      </c>
      <c r="E335" s="2"/>
    </row>
    <row r="336" spans="1:11" ht="12" thickBot="1" x14ac:dyDescent="0.25"/>
    <row r="337" spans="1:11" x14ac:dyDescent="0.2">
      <c r="A337" s="51" t="s">
        <v>129</v>
      </c>
      <c r="B337" s="39" t="s">
        <v>74</v>
      </c>
      <c r="C337" s="39"/>
      <c r="D337" s="39"/>
      <c r="E337" s="39"/>
      <c r="F337" s="39"/>
      <c r="G337" s="39"/>
      <c r="H337" s="39" t="s">
        <v>117</v>
      </c>
      <c r="I337" s="50"/>
      <c r="J337" s="39"/>
      <c r="K337" s="52"/>
    </row>
    <row r="338" spans="1:11" ht="12" thickBot="1" x14ac:dyDescent="0.25">
      <c r="A338" s="44" t="s">
        <v>75</v>
      </c>
      <c r="B338" s="47" t="s">
        <v>16</v>
      </c>
      <c r="C338" s="48" t="s">
        <v>8</v>
      </c>
      <c r="D338" s="49" t="s">
        <v>9</v>
      </c>
      <c r="E338" s="48" t="s">
        <v>10</v>
      </c>
      <c r="F338" s="48" t="s">
        <v>11</v>
      </c>
      <c r="G338" s="48" t="s">
        <v>12</v>
      </c>
      <c r="H338" s="48" t="s">
        <v>73</v>
      </c>
      <c r="I338" s="44" t="s">
        <v>72</v>
      </c>
      <c r="J338" s="19" t="s">
        <v>94</v>
      </c>
      <c r="K338" s="53" t="s">
        <v>76</v>
      </c>
    </row>
    <row r="339" spans="1:11" x14ac:dyDescent="0.2">
      <c r="A339" s="45" t="s">
        <v>5</v>
      </c>
      <c r="B339" s="88">
        <v>1</v>
      </c>
      <c r="C339" s="89">
        <v>0</v>
      </c>
      <c r="D339" s="90">
        <v>3</v>
      </c>
      <c r="E339" s="91">
        <v>2</v>
      </c>
      <c r="F339" s="91">
        <v>2</v>
      </c>
      <c r="G339" s="100">
        <v>3</v>
      </c>
      <c r="H339" s="101">
        <v>0</v>
      </c>
      <c r="I339" s="92"/>
      <c r="J339" s="93"/>
      <c r="K339" s="59">
        <f>SUM(B339:I339)</f>
        <v>11</v>
      </c>
    </row>
    <row r="340" spans="1:11" x14ac:dyDescent="0.2">
      <c r="A340" s="45" t="s">
        <v>6</v>
      </c>
      <c r="B340" s="88">
        <v>0</v>
      </c>
      <c r="C340" s="89">
        <v>0</v>
      </c>
      <c r="D340" s="89">
        <v>2</v>
      </c>
      <c r="E340" s="89">
        <v>2</v>
      </c>
      <c r="F340" s="89">
        <v>0</v>
      </c>
      <c r="G340" s="102">
        <v>5</v>
      </c>
      <c r="H340" s="103">
        <v>1.33</v>
      </c>
      <c r="I340" s="94"/>
      <c r="J340" s="95"/>
      <c r="K340" s="60">
        <f t="shared" ref="K340:K341" si="556">SUM(B340:I340)</f>
        <v>10.33</v>
      </c>
    </row>
    <row r="341" spans="1:11" x14ac:dyDescent="0.2">
      <c r="A341" s="45" t="s">
        <v>7</v>
      </c>
      <c r="B341" s="88">
        <v>1</v>
      </c>
      <c r="C341" s="89">
        <v>0</v>
      </c>
      <c r="D341" s="90">
        <v>1</v>
      </c>
      <c r="E341" s="91">
        <v>2</v>
      </c>
      <c r="F341" s="91">
        <v>4</v>
      </c>
      <c r="G341" s="102">
        <v>4</v>
      </c>
      <c r="H341" s="103">
        <v>5.33</v>
      </c>
      <c r="I341" s="92"/>
      <c r="J341" s="96"/>
      <c r="K341" s="61">
        <f t="shared" si="556"/>
        <v>17.329999999999998</v>
      </c>
    </row>
    <row r="342" spans="1:11" ht="12" thickBot="1" x14ac:dyDescent="0.25">
      <c r="A342" s="46" t="s">
        <v>71</v>
      </c>
      <c r="B342" s="62">
        <f>SUM(B339:B341)</f>
        <v>2</v>
      </c>
      <c r="C342" s="63">
        <f>SUM(C339:C341)</f>
        <v>0</v>
      </c>
      <c r="D342" s="64">
        <f t="shared" ref="D342:J342" si="557">SUM(D339:D341)</f>
        <v>6</v>
      </c>
      <c r="E342" s="63">
        <f t="shared" si="557"/>
        <v>6</v>
      </c>
      <c r="F342" s="63">
        <f t="shared" si="557"/>
        <v>6</v>
      </c>
      <c r="G342" s="65">
        <f t="shared" si="557"/>
        <v>12</v>
      </c>
      <c r="H342" s="104">
        <f t="shared" si="557"/>
        <v>6.66</v>
      </c>
      <c r="I342" s="65">
        <f t="shared" si="557"/>
        <v>0</v>
      </c>
      <c r="J342" s="74">
        <f t="shared" si="557"/>
        <v>0</v>
      </c>
      <c r="K342" s="66">
        <f>SUM(K339:K341)</f>
        <v>38.659999999999997</v>
      </c>
    </row>
    <row r="343" spans="1:11" x14ac:dyDescent="0.2">
      <c r="A343" s="4"/>
      <c r="B343" s="2"/>
      <c r="C343" s="105" t="s">
        <v>136</v>
      </c>
      <c r="E343" s="2"/>
    </row>
    <row r="344" spans="1:11" ht="12" thickBot="1" x14ac:dyDescent="0.25">
      <c r="A344" s="4"/>
      <c r="B344" s="2"/>
      <c r="C344" s="2"/>
      <c r="D344" s="2"/>
      <c r="E344" s="2"/>
    </row>
    <row r="345" spans="1:11" x14ac:dyDescent="0.2">
      <c r="A345" s="51" t="s">
        <v>130</v>
      </c>
      <c r="B345" s="39" t="s">
        <v>74</v>
      </c>
      <c r="C345" s="39"/>
      <c r="D345" s="39"/>
      <c r="E345" s="39"/>
      <c r="F345" s="39"/>
      <c r="G345" s="39" t="s">
        <v>117</v>
      </c>
      <c r="H345" s="39" t="s">
        <v>117</v>
      </c>
      <c r="I345" s="50"/>
      <c r="J345" s="39"/>
      <c r="K345" s="52"/>
    </row>
    <row r="346" spans="1:11" ht="12" thickBot="1" x14ac:dyDescent="0.25">
      <c r="A346" s="44" t="s">
        <v>75</v>
      </c>
      <c r="B346" s="47" t="s">
        <v>16</v>
      </c>
      <c r="C346" s="48" t="s">
        <v>8</v>
      </c>
      <c r="D346" s="49" t="s">
        <v>9</v>
      </c>
      <c r="E346" s="48" t="s">
        <v>10</v>
      </c>
      <c r="F346" s="48" t="s">
        <v>11</v>
      </c>
      <c r="G346" s="48" t="s">
        <v>12</v>
      </c>
      <c r="H346" s="48" t="s">
        <v>73</v>
      </c>
      <c r="I346" s="44" t="s">
        <v>72</v>
      </c>
      <c r="J346" s="19" t="s">
        <v>94</v>
      </c>
      <c r="K346" s="53" t="s">
        <v>76</v>
      </c>
    </row>
    <row r="347" spans="1:11" x14ac:dyDescent="0.2">
      <c r="A347" s="45" t="s">
        <v>5</v>
      </c>
      <c r="B347" s="88">
        <v>1</v>
      </c>
      <c r="C347" s="89">
        <v>0</v>
      </c>
      <c r="D347" s="90">
        <v>3</v>
      </c>
      <c r="E347" s="91">
        <v>2</v>
      </c>
      <c r="F347" s="91">
        <v>3</v>
      </c>
      <c r="G347" s="100">
        <v>2</v>
      </c>
      <c r="H347" s="101">
        <v>2</v>
      </c>
      <c r="I347" s="92"/>
      <c r="J347" s="93"/>
      <c r="K347" s="59">
        <f>SUM(B347:I347)</f>
        <v>13</v>
      </c>
    </row>
    <row r="348" spans="1:11" x14ac:dyDescent="0.2">
      <c r="A348" s="45" t="s">
        <v>6</v>
      </c>
      <c r="B348" s="88">
        <v>1</v>
      </c>
      <c r="C348" s="89">
        <v>0</v>
      </c>
      <c r="D348" s="89">
        <v>0</v>
      </c>
      <c r="E348" s="89">
        <v>2</v>
      </c>
      <c r="F348" s="89">
        <v>2</v>
      </c>
      <c r="G348" s="102">
        <v>2</v>
      </c>
      <c r="H348" s="103">
        <v>1.33</v>
      </c>
      <c r="I348" s="94"/>
      <c r="J348" s="95"/>
      <c r="K348" s="60">
        <f t="shared" ref="K348:K349" si="558">SUM(B348:I348)</f>
        <v>8.33</v>
      </c>
    </row>
    <row r="349" spans="1:11" x14ac:dyDescent="0.2">
      <c r="A349" s="45" t="s">
        <v>7</v>
      </c>
      <c r="B349" s="88">
        <v>1</v>
      </c>
      <c r="C349" s="89">
        <v>0</v>
      </c>
      <c r="D349" s="90">
        <v>3</v>
      </c>
      <c r="E349" s="91">
        <v>2</v>
      </c>
      <c r="F349" s="91">
        <v>3</v>
      </c>
      <c r="G349" s="102">
        <v>2</v>
      </c>
      <c r="H349" s="103">
        <v>2.67</v>
      </c>
      <c r="I349" s="92"/>
      <c r="J349" s="96"/>
      <c r="K349" s="61">
        <f t="shared" si="558"/>
        <v>13.67</v>
      </c>
    </row>
    <row r="350" spans="1:11" ht="12" thickBot="1" x14ac:dyDescent="0.25">
      <c r="A350" s="46" t="s">
        <v>71</v>
      </c>
      <c r="B350" s="62">
        <f>SUM(B347:B349)</f>
        <v>3</v>
      </c>
      <c r="C350" s="63">
        <f>SUM(C347:C349)</f>
        <v>0</v>
      </c>
      <c r="D350" s="64">
        <f t="shared" ref="D350:J350" si="559">SUM(D347:D349)</f>
        <v>6</v>
      </c>
      <c r="E350" s="63">
        <f t="shared" si="559"/>
        <v>6</v>
      </c>
      <c r="F350" s="63">
        <f t="shared" si="559"/>
        <v>8</v>
      </c>
      <c r="G350" s="65">
        <f t="shared" si="559"/>
        <v>6</v>
      </c>
      <c r="H350" s="104">
        <f t="shared" si="559"/>
        <v>6</v>
      </c>
      <c r="I350" s="65">
        <f t="shared" si="559"/>
        <v>0</v>
      </c>
      <c r="J350" s="74">
        <f t="shared" si="559"/>
        <v>0</v>
      </c>
      <c r="K350" s="66">
        <f>SUM(K347:K349)</f>
        <v>35</v>
      </c>
    </row>
    <row r="351" spans="1:11" x14ac:dyDescent="0.2">
      <c r="A351" s="4"/>
      <c r="B351" s="2"/>
      <c r="C351" s="105" t="s">
        <v>136</v>
      </c>
      <c r="E351" s="2"/>
    </row>
    <row r="352" spans="1:11" ht="12" thickBot="1" x14ac:dyDescent="0.25"/>
    <row r="353" spans="1:11" x14ac:dyDescent="0.2">
      <c r="A353" s="51" t="s">
        <v>139</v>
      </c>
      <c r="B353" s="39" t="s">
        <v>74</v>
      </c>
      <c r="C353" s="39"/>
      <c r="D353" s="39"/>
      <c r="E353" s="39"/>
      <c r="F353" s="39"/>
      <c r="G353" s="39"/>
      <c r="H353" s="39" t="s">
        <v>117</v>
      </c>
      <c r="I353" s="50"/>
      <c r="J353" s="39"/>
      <c r="K353" s="52"/>
    </row>
    <row r="354" spans="1:11" ht="12" thickBot="1" x14ac:dyDescent="0.25">
      <c r="A354" s="44" t="s">
        <v>75</v>
      </c>
      <c r="B354" s="47" t="s">
        <v>16</v>
      </c>
      <c r="C354" s="48" t="s">
        <v>8</v>
      </c>
      <c r="D354" s="49" t="s">
        <v>9</v>
      </c>
      <c r="E354" s="48" t="s">
        <v>10</v>
      </c>
      <c r="F354" s="48" t="s">
        <v>11</v>
      </c>
      <c r="G354" s="48" t="s">
        <v>12</v>
      </c>
      <c r="H354" s="48" t="s">
        <v>73</v>
      </c>
      <c r="I354" s="44" t="s">
        <v>72</v>
      </c>
      <c r="J354" s="19" t="s">
        <v>94</v>
      </c>
      <c r="K354" s="53" t="s">
        <v>76</v>
      </c>
    </row>
    <row r="355" spans="1:11" x14ac:dyDescent="0.2">
      <c r="A355" s="45" t="s">
        <v>5</v>
      </c>
      <c r="B355" s="88"/>
      <c r="C355" s="89"/>
      <c r="D355" s="90"/>
      <c r="E355" s="91"/>
      <c r="F355" s="91"/>
      <c r="G355" s="100"/>
      <c r="H355" s="101"/>
      <c r="I355" s="92"/>
      <c r="J355" s="93"/>
      <c r="K355" s="59">
        <f>SUM(B355:I355)</f>
        <v>0</v>
      </c>
    </row>
    <row r="356" spans="1:11" x14ac:dyDescent="0.2">
      <c r="A356" s="45" t="s">
        <v>6</v>
      </c>
      <c r="B356" s="88"/>
      <c r="C356" s="89"/>
      <c r="D356" s="89"/>
      <c r="E356" s="89"/>
      <c r="F356" s="89"/>
      <c r="G356" s="102"/>
      <c r="H356" s="103"/>
      <c r="I356" s="94"/>
      <c r="J356" s="95"/>
      <c r="K356" s="60">
        <f t="shared" ref="K356:K357" si="560">SUM(B356:I356)</f>
        <v>0</v>
      </c>
    </row>
    <row r="357" spans="1:11" x14ac:dyDescent="0.2">
      <c r="A357" s="45" t="s">
        <v>7</v>
      </c>
      <c r="B357" s="88"/>
      <c r="C357" s="89"/>
      <c r="D357" s="90"/>
      <c r="E357" s="91"/>
      <c r="F357" s="91"/>
      <c r="G357" s="102"/>
      <c r="H357" s="103"/>
      <c r="I357" s="92"/>
      <c r="J357" s="96"/>
      <c r="K357" s="61">
        <f t="shared" si="560"/>
        <v>0</v>
      </c>
    </row>
    <row r="358" spans="1:11" ht="12" thickBot="1" x14ac:dyDescent="0.25">
      <c r="A358" s="46" t="s">
        <v>71</v>
      </c>
      <c r="B358" s="62">
        <f>SUM(B355:B357)</f>
        <v>0</v>
      </c>
      <c r="C358" s="63">
        <f>SUM(C355:C357)</f>
        <v>0</v>
      </c>
      <c r="D358" s="64">
        <f t="shared" ref="D358:J358" si="561">SUM(D355:D357)</f>
        <v>0</v>
      </c>
      <c r="E358" s="63">
        <f t="shared" si="561"/>
        <v>0</v>
      </c>
      <c r="F358" s="63">
        <f t="shared" si="561"/>
        <v>0</v>
      </c>
      <c r="G358" s="65">
        <f t="shared" si="561"/>
        <v>0</v>
      </c>
      <c r="H358" s="104">
        <f t="shared" si="561"/>
        <v>0</v>
      </c>
      <c r="I358" s="65">
        <f t="shared" si="561"/>
        <v>0</v>
      </c>
      <c r="J358" s="74">
        <f t="shared" si="561"/>
        <v>0</v>
      </c>
      <c r="K358" s="66">
        <f>SUM(K355:K357)</f>
        <v>0</v>
      </c>
    </row>
    <row r="359" spans="1:11" x14ac:dyDescent="0.2">
      <c r="A359" s="4"/>
      <c r="B359" s="2"/>
      <c r="C359" s="105" t="s">
        <v>136</v>
      </c>
      <c r="E359" s="2"/>
    </row>
    <row r="360" spans="1:11" ht="12" thickBot="1" x14ac:dyDescent="0.25">
      <c r="A360" s="4"/>
      <c r="B360" s="2"/>
      <c r="C360" s="2"/>
      <c r="D360" s="2"/>
      <c r="E360" s="2"/>
    </row>
    <row r="361" spans="1:11" x14ac:dyDescent="0.2">
      <c r="A361" s="51" t="s">
        <v>140</v>
      </c>
      <c r="B361" s="39" t="s">
        <v>74</v>
      </c>
      <c r="C361" s="39"/>
      <c r="D361" s="39"/>
      <c r="E361" s="39"/>
      <c r="F361" s="39"/>
      <c r="G361" s="39" t="s">
        <v>117</v>
      </c>
      <c r="H361" s="39" t="s">
        <v>117</v>
      </c>
      <c r="I361" s="50"/>
      <c r="J361" s="39"/>
      <c r="K361" s="52"/>
    </row>
    <row r="362" spans="1:11" ht="12" thickBot="1" x14ac:dyDescent="0.25">
      <c r="A362" s="44" t="s">
        <v>75</v>
      </c>
      <c r="B362" s="47" t="s">
        <v>16</v>
      </c>
      <c r="C362" s="48" t="s">
        <v>8</v>
      </c>
      <c r="D362" s="49" t="s">
        <v>9</v>
      </c>
      <c r="E362" s="48" t="s">
        <v>10</v>
      </c>
      <c r="F362" s="48" t="s">
        <v>11</v>
      </c>
      <c r="G362" s="48" t="s">
        <v>12</v>
      </c>
      <c r="H362" s="48" t="s">
        <v>73</v>
      </c>
      <c r="I362" s="44" t="s">
        <v>72</v>
      </c>
      <c r="J362" s="19" t="s">
        <v>94</v>
      </c>
      <c r="K362" s="53" t="s">
        <v>76</v>
      </c>
    </row>
    <row r="363" spans="1:11" x14ac:dyDescent="0.2">
      <c r="A363" s="45" t="s">
        <v>5</v>
      </c>
      <c r="B363" s="88">
        <v>1</v>
      </c>
      <c r="C363" s="89">
        <v>0</v>
      </c>
      <c r="D363" s="90">
        <v>4</v>
      </c>
      <c r="E363" s="91">
        <v>2</v>
      </c>
      <c r="F363" s="91">
        <v>4</v>
      </c>
      <c r="G363" s="100">
        <v>3</v>
      </c>
      <c r="H363" s="101">
        <f>5*2/3</f>
        <v>3.3333333333333335</v>
      </c>
      <c r="I363" s="92"/>
      <c r="J363" s="93"/>
      <c r="K363" s="59">
        <f>SUM(B363:I363)</f>
        <v>17.333333333333332</v>
      </c>
    </row>
    <row r="364" spans="1:11" x14ac:dyDescent="0.2">
      <c r="A364" s="45" t="s">
        <v>6</v>
      </c>
      <c r="B364" s="88">
        <v>0</v>
      </c>
      <c r="C364" s="89">
        <v>0</v>
      </c>
      <c r="D364" s="89">
        <v>0</v>
      </c>
      <c r="E364" s="89">
        <v>2</v>
      </c>
      <c r="F364" s="89">
        <v>2</v>
      </c>
      <c r="G364" s="102">
        <v>2</v>
      </c>
      <c r="H364" s="103">
        <v>1.33</v>
      </c>
      <c r="I364" s="94"/>
      <c r="J364" s="95"/>
      <c r="K364" s="60">
        <f t="shared" ref="K364:K365" si="562">SUM(B364:I364)</f>
        <v>7.33</v>
      </c>
    </row>
    <row r="365" spans="1:11" x14ac:dyDescent="0.2">
      <c r="A365" s="45" t="s">
        <v>7</v>
      </c>
      <c r="B365" s="88">
        <v>1</v>
      </c>
      <c r="C365" s="89">
        <v>0</v>
      </c>
      <c r="D365" s="90">
        <v>2</v>
      </c>
      <c r="E365" s="91">
        <v>2</v>
      </c>
      <c r="F365" s="91">
        <v>2</v>
      </c>
      <c r="G365" s="102">
        <v>2</v>
      </c>
      <c r="H365" s="103">
        <v>2</v>
      </c>
      <c r="I365" s="92"/>
      <c r="J365" s="96"/>
      <c r="K365" s="61">
        <f t="shared" si="562"/>
        <v>11</v>
      </c>
    </row>
    <row r="366" spans="1:11" ht="12" thickBot="1" x14ac:dyDescent="0.25">
      <c r="A366" s="46" t="s">
        <v>71</v>
      </c>
      <c r="B366" s="62">
        <f>SUM(B363:B365)</f>
        <v>2</v>
      </c>
      <c r="C366" s="63">
        <f>SUM(C363:C365)</f>
        <v>0</v>
      </c>
      <c r="D366" s="64">
        <f t="shared" ref="D366:J366" si="563">SUM(D363:D365)</f>
        <v>6</v>
      </c>
      <c r="E366" s="63">
        <f t="shared" si="563"/>
        <v>6</v>
      </c>
      <c r="F366" s="63">
        <f t="shared" si="563"/>
        <v>8</v>
      </c>
      <c r="G366" s="65">
        <f t="shared" si="563"/>
        <v>7</v>
      </c>
      <c r="H366" s="104">
        <f t="shared" si="563"/>
        <v>6.663333333333334</v>
      </c>
      <c r="I366" s="65">
        <f t="shared" si="563"/>
        <v>0</v>
      </c>
      <c r="J366" s="74">
        <f t="shared" si="563"/>
        <v>0</v>
      </c>
      <c r="K366" s="66">
        <f>SUM(K363:K365)</f>
        <v>35.663333333333334</v>
      </c>
    </row>
    <row r="367" spans="1:11" x14ac:dyDescent="0.2">
      <c r="A367" s="4"/>
      <c r="B367" s="2"/>
      <c r="C367" s="105" t="s">
        <v>136</v>
      </c>
      <c r="E367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L185"/>
  <sheetViews>
    <sheetView topLeftCell="B8" workbookViewId="0">
      <selection activeCell="T8" sqref="T8"/>
    </sheetView>
  </sheetViews>
  <sheetFormatPr defaultRowHeight="11.25" x14ac:dyDescent="0.2"/>
  <sheetData>
    <row r="30" spans="3:12" x14ac:dyDescent="0.2">
      <c r="C30" s="26" t="s">
        <v>70</v>
      </c>
      <c r="D30" s="26"/>
      <c r="E30" s="26"/>
      <c r="F30" s="26"/>
    </row>
    <row r="31" spans="3:12" x14ac:dyDescent="0.2">
      <c r="C31" s="87" t="s">
        <v>104</v>
      </c>
      <c r="D31" s="87"/>
      <c r="E31" s="87"/>
      <c r="F31" s="87"/>
      <c r="G31" s="87"/>
      <c r="H31" s="87"/>
      <c r="I31" s="87"/>
      <c r="J31" s="87"/>
      <c r="K31" s="87"/>
      <c r="L31" s="87"/>
    </row>
    <row r="60" spans="3:7" x14ac:dyDescent="0.2">
      <c r="C60" s="26" t="s">
        <v>69</v>
      </c>
      <c r="D60" s="26"/>
      <c r="E60" s="26"/>
      <c r="F60" s="26"/>
      <c r="G60" s="26"/>
    </row>
    <row r="91" spans="3:12" x14ac:dyDescent="0.2">
      <c r="C91" s="26" t="s">
        <v>69</v>
      </c>
      <c r="D91" s="26"/>
      <c r="E91" s="26"/>
      <c r="F91" s="26"/>
      <c r="G91" s="26"/>
    </row>
    <row r="92" spans="3:12" x14ac:dyDescent="0.2">
      <c r="C92" s="87" t="s">
        <v>104</v>
      </c>
      <c r="D92" s="87"/>
      <c r="E92" s="87"/>
      <c r="F92" s="87"/>
      <c r="G92" s="87"/>
      <c r="H92" s="87"/>
      <c r="I92" s="87"/>
      <c r="J92" s="87"/>
      <c r="K92" s="87"/>
      <c r="L92" s="87"/>
    </row>
    <row r="122" spans="3:12" x14ac:dyDescent="0.2">
      <c r="C122" s="26" t="s">
        <v>95</v>
      </c>
      <c r="D122" s="26"/>
      <c r="E122" s="26"/>
      <c r="F122" s="26"/>
      <c r="G122" s="26"/>
    </row>
    <row r="123" spans="3:12" x14ac:dyDescent="0.2">
      <c r="C123" s="87" t="s">
        <v>104</v>
      </c>
      <c r="D123" s="87"/>
      <c r="E123" s="87"/>
      <c r="F123" s="87"/>
      <c r="G123" s="87"/>
      <c r="H123" s="87"/>
      <c r="I123" s="87"/>
      <c r="J123" s="87"/>
      <c r="K123" s="87"/>
      <c r="L123" s="87"/>
    </row>
    <row r="154" spans="3:7" x14ac:dyDescent="0.2">
      <c r="C154" s="26" t="s">
        <v>95</v>
      </c>
      <c r="D154" s="26"/>
      <c r="E154" s="26"/>
      <c r="F154" s="26"/>
      <c r="G154" s="26"/>
    </row>
    <row r="185" spans="2:11" x14ac:dyDescent="0.2">
      <c r="B185" s="87" t="s">
        <v>104</v>
      </c>
      <c r="C185" s="87"/>
      <c r="D185" s="87"/>
      <c r="E185" s="87"/>
      <c r="F185" s="87"/>
      <c r="G185" s="87"/>
      <c r="H185" s="87"/>
      <c r="I185" s="87"/>
      <c r="J185" s="87"/>
      <c r="K185" s="8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Tabellen</vt:lpstr>
      <vt:lpstr>Grafieken</vt:lpstr>
    </vt:vector>
  </TitlesOfParts>
  <Company>Hunter Repacker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eric-laptop</cp:lastModifiedBy>
  <dcterms:created xsi:type="dcterms:W3CDTF">2012-05-03T10:02:58Z</dcterms:created>
  <dcterms:modified xsi:type="dcterms:W3CDTF">2022-12-09T16:26:58Z</dcterms:modified>
</cp:coreProperties>
</file>